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ризидентские\Призидентские 2024\"/>
    </mc:Choice>
  </mc:AlternateContent>
  <bookViews>
    <workbookView xWindow="0" yWindow="0" windowWidth="20490" windowHeight="7665"/>
  </bookViews>
  <sheets>
    <sheet name="5 б" sheetId="1" r:id="rId1"/>
  </sheets>
  <definedNames>
    <definedName name="__xlnm._FilterDatabase" localSheetId="0">'5 б'!$A$10:$A$39</definedName>
  </definedNames>
  <calcPr calcId="162913" refMode="R1C1"/>
</workbook>
</file>

<file path=xl/calcChain.xml><?xml version="1.0" encoding="utf-8"?>
<calcChain xmlns="http://schemas.openxmlformats.org/spreadsheetml/2006/main">
  <c r="AK337" i="1" l="1"/>
  <c r="AJ337" i="1"/>
  <c r="AI337" i="1"/>
  <c r="AL337" i="1" s="1"/>
  <c r="V39" i="1" s="1"/>
  <c r="AH337" i="1"/>
  <c r="AG337" i="1"/>
  <c r="AF337" i="1"/>
  <c r="AE337" i="1"/>
  <c r="AD337" i="1"/>
  <c r="AC337" i="1"/>
  <c r="Z337" i="1"/>
  <c r="W337" i="1"/>
  <c r="T337" i="1"/>
  <c r="Q337" i="1"/>
  <c r="N337" i="1"/>
  <c r="K337" i="1"/>
  <c r="H337" i="1"/>
  <c r="E337" i="1"/>
  <c r="AK336" i="1"/>
  <c r="AJ336" i="1"/>
  <c r="AI336" i="1"/>
  <c r="AL336" i="1" s="1"/>
  <c r="V38" i="1" s="1"/>
  <c r="AH336" i="1"/>
  <c r="AG336" i="1"/>
  <c r="AF336" i="1"/>
  <c r="AE336" i="1"/>
  <c r="AD336" i="1"/>
  <c r="AC336" i="1"/>
  <c r="Z336" i="1"/>
  <c r="W336" i="1"/>
  <c r="T336" i="1"/>
  <c r="Q336" i="1"/>
  <c r="N336" i="1"/>
  <c r="K336" i="1"/>
  <c r="H336" i="1"/>
  <c r="E336" i="1"/>
  <c r="AK335" i="1"/>
  <c r="AJ335" i="1"/>
  <c r="AI335" i="1"/>
  <c r="AL335" i="1" s="1"/>
  <c r="V37" i="1" s="1"/>
  <c r="AH335" i="1"/>
  <c r="AG335" i="1"/>
  <c r="AF335" i="1"/>
  <c r="AE335" i="1"/>
  <c r="AD335" i="1"/>
  <c r="AC335" i="1"/>
  <c r="Z335" i="1"/>
  <c r="W335" i="1"/>
  <c r="T335" i="1"/>
  <c r="Q335" i="1"/>
  <c r="N335" i="1"/>
  <c r="K335" i="1"/>
  <c r="H335" i="1"/>
  <c r="E335" i="1"/>
  <c r="AK334" i="1"/>
  <c r="AJ334" i="1"/>
  <c r="AI334" i="1"/>
  <c r="AL334" i="1" s="1"/>
  <c r="V36" i="1" s="1"/>
  <c r="AH334" i="1"/>
  <c r="AG334" i="1"/>
  <c r="AF334" i="1"/>
  <c r="AE334" i="1"/>
  <c r="AD334" i="1"/>
  <c r="AC334" i="1"/>
  <c r="Z334" i="1"/>
  <c r="W334" i="1"/>
  <c r="T334" i="1"/>
  <c r="Q334" i="1"/>
  <c r="N334" i="1"/>
  <c r="K334" i="1"/>
  <c r="H334" i="1"/>
  <c r="E334" i="1"/>
  <c r="AK333" i="1"/>
  <c r="AJ333" i="1"/>
  <c r="AI333" i="1"/>
  <c r="AL333" i="1" s="1"/>
  <c r="V35" i="1" s="1"/>
  <c r="AH333" i="1"/>
  <c r="AG333" i="1"/>
  <c r="AF333" i="1"/>
  <c r="AE333" i="1"/>
  <c r="AD333" i="1"/>
  <c r="AC333" i="1"/>
  <c r="Z333" i="1"/>
  <c r="W333" i="1"/>
  <c r="T333" i="1"/>
  <c r="Q333" i="1"/>
  <c r="N333" i="1"/>
  <c r="K333" i="1"/>
  <c r="H333" i="1"/>
  <c r="E333" i="1"/>
  <c r="AK332" i="1"/>
  <c r="AJ332" i="1"/>
  <c r="AI332" i="1"/>
  <c r="AL332" i="1" s="1"/>
  <c r="V34" i="1" s="1"/>
  <c r="AH332" i="1"/>
  <c r="AG332" i="1"/>
  <c r="AF332" i="1"/>
  <c r="AE332" i="1"/>
  <c r="AD332" i="1"/>
  <c r="AC332" i="1"/>
  <c r="Z332" i="1"/>
  <c r="W332" i="1"/>
  <c r="T332" i="1"/>
  <c r="Q332" i="1"/>
  <c r="N332" i="1"/>
  <c r="K332" i="1"/>
  <c r="H332" i="1"/>
  <c r="E332" i="1"/>
  <c r="AK331" i="1"/>
  <c r="AJ331" i="1"/>
  <c r="AI331" i="1"/>
  <c r="AL331" i="1" s="1"/>
  <c r="V33" i="1" s="1"/>
  <c r="AH331" i="1"/>
  <c r="AG331" i="1"/>
  <c r="AF331" i="1"/>
  <c r="AE331" i="1"/>
  <c r="AD331" i="1"/>
  <c r="AC331" i="1"/>
  <c r="Z331" i="1"/>
  <c r="W331" i="1"/>
  <c r="T331" i="1"/>
  <c r="Q331" i="1"/>
  <c r="N331" i="1"/>
  <c r="K331" i="1"/>
  <c r="H331" i="1"/>
  <c r="E331" i="1"/>
  <c r="AK330" i="1"/>
  <c r="AJ330" i="1"/>
  <c r="AI330" i="1"/>
  <c r="AL330" i="1" s="1"/>
  <c r="V32" i="1" s="1"/>
  <c r="AH330" i="1"/>
  <c r="AG330" i="1"/>
  <c r="AF330" i="1"/>
  <c r="AE330" i="1"/>
  <c r="AD330" i="1"/>
  <c r="AC330" i="1"/>
  <c r="Z330" i="1"/>
  <c r="W330" i="1"/>
  <c r="T330" i="1"/>
  <c r="Q330" i="1"/>
  <c r="N330" i="1"/>
  <c r="K330" i="1"/>
  <c r="H330" i="1"/>
  <c r="E330" i="1"/>
  <c r="AK329" i="1"/>
  <c r="AJ329" i="1"/>
  <c r="AI329" i="1"/>
  <c r="AL329" i="1" s="1"/>
  <c r="V31" i="1" s="1"/>
  <c r="AH329" i="1"/>
  <c r="AG329" i="1"/>
  <c r="AF329" i="1"/>
  <c r="AE329" i="1"/>
  <c r="AD329" i="1"/>
  <c r="AC329" i="1"/>
  <c r="Z329" i="1"/>
  <c r="W329" i="1"/>
  <c r="T329" i="1"/>
  <c r="Q329" i="1"/>
  <c r="N329" i="1"/>
  <c r="K329" i="1"/>
  <c r="H329" i="1"/>
  <c r="E329" i="1"/>
  <c r="AK328" i="1"/>
  <c r="AJ328" i="1"/>
  <c r="AI328" i="1"/>
  <c r="AL328" i="1" s="1"/>
  <c r="V30" i="1" s="1"/>
  <c r="AH328" i="1"/>
  <c r="AG328" i="1"/>
  <c r="AF328" i="1"/>
  <c r="AE328" i="1"/>
  <c r="AD328" i="1"/>
  <c r="AC328" i="1"/>
  <c r="Z328" i="1"/>
  <c r="W328" i="1"/>
  <c r="T328" i="1"/>
  <c r="Q328" i="1"/>
  <c r="N328" i="1"/>
  <c r="K328" i="1"/>
  <c r="H328" i="1"/>
  <c r="E328" i="1"/>
  <c r="AK327" i="1"/>
  <c r="AJ327" i="1"/>
  <c r="AI327" i="1"/>
  <c r="AL327" i="1" s="1"/>
  <c r="V29" i="1" s="1"/>
  <c r="AH327" i="1"/>
  <c r="AG327" i="1"/>
  <c r="AF327" i="1"/>
  <c r="AE327" i="1"/>
  <c r="AD327" i="1"/>
  <c r="AC327" i="1"/>
  <c r="Z327" i="1"/>
  <c r="W327" i="1"/>
  <c r="T327" i="1"/>
  <c r="Q327" i="1"/>
  <c r="N327" i="1"/>
  <c r="K327" i="1"/>
  <c r="H327" i="1"/>
  <c r="E327" i="1"/>
  <c r="AK326" i="1"/>
  <c r="AJ326" i="1"/>
  <c r="AI326" i="1"/>
  <c r="AL326" i="1" s="1"/>
  <c r="V28" i="1" s="1"/>
  <c r="AH326" i="1"/>
  <c r="AG326" i="1"/>
  <c r="AF326" i="1"/>
  <c r="AE326" i="1"/>
  <c r="AD326" i="1"/>
  <c r="AC326" i="1"/>
  <c r="Z326" i="1"/>
  <c r="W326" i="1"/>
  <c r="T326" i="1"/>
  <c r="Q326" i="1"/>
  <c r="N326" i="1"/>
  <c r="K326" i="1"/>
  <c r="H326" i="1"/>
  <c r="E326" i="1"/>
  <c r="AK325" i="1"/>
  <c r="AJ325" i="1"/>
  <c r="AI325" i="1"/>
  <c r="AL325" i="1" s="1"/>
  <c r="V27" i="1" s="1"/>
  <c r="AH325" i="1"/>
  <c r="AG325" i="1"/>
  <c r="AF325" i="1"/>
  <c r="AE325" i="1"/>
  <c r="AD325" i="1"/>
  <c r="AC325" i="1"/>
  <c r="Z325" i="1"/>
  <c r="W325" i="1"/>
  <c r="T325" i="1"/>
  <c r="Q325" i="1"/>
  <c r="N325" i="1"/>
  <c r="K325" i="1"/>
  <c r="H325" i="1"/>
  <c r="E325" i="1"/>
  <c r="AK324" i="1"/>
  <c r="AJ324" i="1"/>
  <c r="AI324" i="1"/>
  <c r="AL324" i="1" s="1"/>
  <c r="V26" i="1" s="1"/>
  <c r="AH324" i="1"/>
  <c r="AG324" i="1"/>
  <c r="AF324" i="1"/>
  <c r="AE324" i="1"/>
  <c r="AD324" i="1"/>
  <c r="AC324" i="1"/>
  <c r="Z324" i="1"/>
  <c r="W324" i="1"/>
  <c r="T324" i="1"/>
  <c r="Q324" i="1"/>
  <c r="N324" i="1"/>
  <c r="K324" i="1"/>
  <c r="H324" i="1"/>
  <c r="E324" i="1"/>
  <c r="AK323" i="1"/>
  <c r="AJ323" i="1"/>
  <c r="AI323" i="1"/>
  <c r="AL323" i="1" s="1"/>
  <c r="V25" i="1" s="1"/>
  <c r="AH323" i="1"/>
  <c r="AG323" i="1"/>
  <c r="AF323" i="1"/>
  <c r="AE323" i="1"/>
  <c r="AD323" i="1"/>
  <c r="AC323" i="1"/>
  <c r="Z323" i="1"/>
  <c r="W323" i="1"/>
  <c r="T323" i="1"/>
  <c r="Q323" i="1"/>
  <c r="N323" i="1"/>
  <c r="K323" i="1"/>
  <c r="H323" i="1"/>
  <c r="E323" i="1"/>
  <c r="AK322" i="1"/>
  <c r="AJ322" i="1"/>
  <c r="AI322" i="1"/>
  <c r="AL322" i="1" s="1"/>
  <c r="V24" i="1" s="1"/>
  <c r="AH322" i="1"/>
  <c r="AG322" i="1"/>
  <c r="AF322" i="1"/>
  <c r="AE322" i="1"/>
  <c r="AD322" i="1"/>
  <c r="AC322" i="1"/>
  <c r="Z322" i="1"/>
  <c r="W322" i="1"/>
  <c r="T322" i="1"/>
  <c r="Q322" i="1"/>
  <c r="N322" i="1"/>
  <c r="K322" i="1"/>
  <c r="H322" i="1"/>
  <c r="E322" i="1"/>
  <c r="AK321" i="1"/>
  <c r="AJ321" i="1"/>
  <c r="AI321" i="1"/>
  <c r="AL321" i="1" s="1"/>
  <c r="V23" i="1" s="1"/>
  <c r="AH321" i="1"/>
  <c r="AG321" i="1"/>
  <c r="AF321" i="1"/>
  <c r="AE321" i="1"/>
  <c r="AD321" i="1"/>
  <c r="AC321" i="1"/>
  <c r="Z321" i="1"/>
  <c r="W321" i="1"/>
  <c r="T321" i="1"/>
  <c r="Q321" i="1"/>
  <c r="N321" i="1"/>
  <c r="K321" i="1"/>
  <c r="H321" i="1"/>
  <c r="E321" i="1"/>
  <c r="AK320" i="1"/>
  <c r="AJ320" i="1"/>
  <c r="AI320" i="1"/>
  <c r="AL320" i="1" s="1"/>
  <c r="V22" i="1" s="1"/>
  <c r="AH320" i="1"/>
  <c r="AG320" i="1"/>
  <c r="AF320" i="1"/>
  <c r="AE320" i="1"/>
  <c r="AD320" i="1"/>
  <c r="AC320" i="1"/>
  <c r="Z320" i="1"/>
  <c r="W320" i="1"/>
  <c r="T320" i="1"/>
  <c r="Q320" i="1"/>
  <c r="N320" i="1"/>
  <c r="K320" i="1"/>
  <c r="H320" i="1"/>
  <c r="E320" i="1"/>
  <c r="AK319" i="1"/>
  <c r="AJ319" i="1"/>
  <c r="AI319" i="1"/>
  <c r="AL319" i="1" s="1"/>
  <c r="V21" i="1" s="1"/>
  <c r="AH319" i="1"/>
  <c r="AG319" i="1"/>
  <c r="AF319" i="1"/>
  <c r="AE319" i="1"/>
  <c r="AD319" i="1"/>
  <c r="AC319" i="1"/>
  <c r="Z319" i="1"/>
  <c r="W319" i="1"/>
  <c r="T319" i="1"/>
  <c r="Q319" i="1"/>
  <c r="N319" i="1"/>
  <c r="K319" i="1"/>
  <c r="H319" i="1"/>
  <c r="E319" i="1"/>
  <c r="AK318" i="1"/>
  <c r="AJ318" i="1"/>
  <c r="AI318" i="1"/>
  <c r="AL318" i="1" s="1"/>
  <c r="V20" i="1" s="1"/>
  <c r="AH318" i="1"/>
  <c r="AG318" i="1"/>
  <c r="AF318" i="1"/>
  <c r="AE318" i="1"/>
  <c r="AD318" i="1"/>
  <c r="AC318" i="1"/>
  <c r="Z318" i="1"/>
  <c r="W318" i="1"/>
  <c r="T318" i="1"/>
  <c r="Q318" i="1"/>
  <c r="N318" i="1"/>
  <c r="K318" i="1"/>
  <c r="H318" i="1"/>
  <c r="E318" i="1"/>
  <c r="AK317" i="1"/>
  <c r="AJ317" i="1"/>
  <c r="AI317" i="1"/>
  <c r="AL317" i="1" s="1"/>
  <c r="V19" i="1" s="1"/>
  <c r="AH317" i="1"/>
  <c r="AG317" i="1"/>
  <c r="AF317" i="1"/>
  <c r="AE317" i="1"/>
  <c r="AD317" i="1"/>
  <c r="AC317" i="1"/>
  <c r="Z317" i="1"/>
  <c r="W317" i="1"/>
  <c r="T317" i="1"/>
  <c r="Q317" i="1"/>
  <c r="N317" i="1"/>
  <c r="K317" i="1"/>
  <c r="H317" i="1"/>
  <c r="E317" i="1"/>
  <c r="AK316" i="1"/>
  <c r="AJ316" i="1"/>
  <c r="AI316" i="1"/>
  <c r="AL316" i="1" s="1"/>
  <c r="V18" i="1" s="1"/>
  <c r="AH316" i="1"/>
  <c r="AG316" i="1"/>
  <c r="AF316" i="1"/>
  <c r="AE316" i="1"/>
  <c r="AD316" i="1"/>
  <c r="AC316" i="1"/>
  <c r="Z316" i="1"/>
  <c r="W316" i="1"/>
  <c r="T316" i="1"/>
  <c r="Q316" i="1"/>
  <c r="N316" i="1"/>
  <c r="K316" i="1"/>
  <c r="H316" i="1"/>
  <c r="E316" i="1"/>
  <c r="AK315" i="1"/>
  <c r="AJ315" i="1"/>
  <c r="AI315" i="1"/>
  <c r="AL315" i="1" s="1"/>
  <c r="V17" i="1" s="1"/>
  <c r="AH315" i="1"/>
  <c r="AG315" i="1"/>
  <c r="AF315" i="1"/>
  <c r="AE315" i="1"/>
  <c r="AD315" i="1"/>
  <c r="AC315" i="1"/>
  <c r="Z315" i="1"/>
  <c r="W315" i="1"/>
  <c r="T315" i="1"/>
  <c r="Q315" i="1"/>
  <c r="N315" i="1"/>
  <c r="K315" i="1"/>
  <c r="H315" i="1"/>
  <c r="E315" i="1"/>
  <c r="AK314" i="1"/>
  <c r="AJ314" i="1"/>
  <c r="AI314" i="1"/>
  <c r="AL314" i="1" s="1"/>
  <c r="V16" i="1" s="1"/>
  <c r="AH314" i="1"/>
  <c r="AG314" i="1"/>
  <c r="AF314" i="1"/>
  <c r="AE314" i="1"/>
  <c r="AD314" i="1"/>
  <c r="AC314" i="1"/>
  <c r="Z314" i="1"/>
  <c r="W314" i="1"/>
  <c r="T314" i="1"/>
  <c r="Q314" i="1"/>
  <c r="N314" i="1"/>
  <c r="K314" i="1"/>
  <c r="H314" i="1"/>
  <c r="E314" i="1"/>
  <c r="AK313" i="1"/>
  <c r="AJ313" i="1"/>
  <c r="AI313" i="1"/>
  <c r="AL313" i="1" s="1"/>
  <c r="V15" i="1" s="1"/>
  <c r="AH313" i="1"/>
  <c r="AG313" i="1"/>
  <c r="AF313" i="1"/>
  <c r="AE313" i="1"/>
  <c r="AD313" i="1"/>
  <c r="AC313" i="1"/>
  <c r="Z313" i="1"/>
  <c r="W313" i="1"/>
  <c r="T313" i="1"/>
  <c r="Q313" i="1"/>
  <c r="N313" i="1"/>
  <c r="K313" i="1"/>
  <c r="H313" i="1"/>
  <c r="E313" i="1"/>
  <c r="AK312" i="1"/>
  <c r="AJ312" i="1"/>
  <c r="AI312" i="1"/>
  <c r="AL312" i="1" s="1"/>
  <c r="V14" i="1" s="1"/>
  <c r="AH312" i="1"/>
  <c r="AG312" i="1"/>
  <c r="AF312" i="1"/>
  <c r="AE312" i="1"/>
  <c r="AD312" i="1"/>
  <c r="AC312" i="1"/>
  <c r="Z312" i="1"/>
  <c r="W312" i="1"/>
  <c r="T312" i="1"/>
  <c r="Q312" i="1"/>
  <c r="N312" i="1"/>
  <c r="K312" i="1"/>
  <c r="H312" i="1"/>
  <c r="E312" i="1"/>
  <c r="AK311" i="1"/>
  <c r="AJ311" i="1"/>
  <c r="AI311" i="1"/>
  <c r="AL311" i="1" s="1"/>
  <c r="V13" i="1" s="1"/>
  <c r="AH311" i="1"/>
  <c r="AG311" i="1"/>
  <c r="AF311" i="1"/>
  <c r="AE311" i="1"/>
  <c r="AD311" i="1"/>
  <c r="AC311" i="1"/>
  <c r="Z311" i="1"/>
  <c r="W311" i="1"/>
  <c r="T311" i="1"/>
  <c r="Q311" i="1"/>
  <c r="N311" i="1"/>
  <c r="K311" i="1"/>
  <c r="H311" i="1"/>
  <c r="E311" i="1"/>
  <c r="AK310" i="1"/>
  <c r="AJ310" i="1"/>
  <c r="AI310" i="1"/>
  <c r="AL310" i="1" s="1"/>
  <c r="V12" i="1" s="1"/>
  <c r="AH310" i="1"/>
  <c r="AG310" i="1"/>
  <c r="AF310" i="1"/>
  <c r="AE310" i="1"/>
  <c r="AD310" i="1"/>
  <c r="AC310" i="1"/>
  <c r="Z310" i="1"/>
  <c r="W310" i="1"/>
  <c r="T310" i="1"/>
  <c r="Q310" i="1"/>
  <c r="N310" i="1"/>
  <c r="K310" i="1"/>
  <c r="H310" i="1"/>
  <c r="E310" i="1"/>
  <c r="AK309" i="1"/>
  <c r="AJ309" i="1"/>
  <c r="AI309" i="1"/>
  <c r="AL309" i="1" s="1"/>
  <c r="V11" i="1" s="1"/>
  <c r="AH309" i="1"/>
  <c r="AG309" i="1"/>
  <c r="AF309" i="1"/>
  <c r="AE309" i="1"/>
  <c r="AD309" i="1"/>
  <c r="AC309" i="1"/>
  <c r="Z309" i="1"/>
  <c r="W309" i="1"/>
  <c r="T309" i="1"/>
  <c r="Q309" i="1"/>
  <c r="N309" i="1"/>
  <c r="K309" i="1"/>
  <c r="H309" i="1"/>
  <c r="E309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Q304" i="1"/>
  <c r="N304" i="1"/>
  <c r="K304" i="1"/>
  <c r="H304" i="1"/>
  <c r="E304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Q303" i="1"/>
  <c r="N303" i="1"/>
  <c r="K303" i="1"/>
  <c r="H303" i="1"/>
  <c r="E303" i="1"/>
  <c r="AK302" i="1"/>
  <c r="AJ302" i="1"/>
  <c r="AI302" i="1"/>
  <c r="AL302" i="1" s="1"/>
  <c r="T37" i="1" s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Q302" i="1"/>
  <c r="N302" i="1"/>
  <c r="K302" i="1"/>
  <c r="H302" i="1"/>
  <c r="E302" i="1"/>
  <c r="AK301" i="1"/>
  <c r="AJ301" i="1"/>
  <c r="AI301" i="1"/>
  <c r="AL301" i="1" s="1"/>
  <c r="T36" i="1" s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Q301" i="1"/>
  <c r="N301" i="1"/>
  <c r="K301" i="1"/>
  <c r="H301" i="1"/>
  <c r="E301" i="1"/>
  <c r="AK300" i="1"/>
  <c r="AJ300" i="1"/>
  <c r="AI300" i="1"/>
  <c r="AL300" i="1" s="1"/>
  <c r="T35" i="1" s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Q300" i="1"/>
  <c r="N300" i="1"/>
  <c r="K300" i="1"/>
  <c r="H300" i="1"/>
  <c r="E300" i="1"/>
  <c r="AK299" i="1"/>
  <c r="AJ299" i="1"/>
  <c r="AI299" i="1"/>
  <c r="AL299" i="1" s="1"/>
  <c r="T34" i="1" s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Q299" i="1"/>
  <c r="N299" i="1"/>
  <c r="K299" i="1"/>
  <c r="H299" i="1"/>
  <c r="E299" i="1"/>
  <c r="AK298" i="1"/>
  <c r="AJ298" i="1"/>
  <c r="AI298" i="1"/>
  <c r="AL298" i="1" s="1"/>
  <c r="T33" i="1" s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Q298" i="1"/>
  <c r="N298" i="1"/>
  <c r="K298" i="1"/>
  <c r="H298" i="1"/>
  <c r="E298" i="1"/>
  <c r="AL297" i="1"/>
  <c r="T32" i="1" s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Q297" i="1"/>
  <c r="N297" i="1"/>
  <c r="K297" i="1"/>
  <c r="H297" i="1"/>
  <c r="E297" i="1"/>
  <c r="AL296" i="1"/>
  <c r="T31" i="1" s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Q296" i="1"/>
  <c r="N296" i="1"/>
  <c r="K296" i="1"/>
  <c r="H296" i="1"/>
  <c r="E296" i="1"/>
  <c r="AL295" i="1"/>
  <c r="T30" i="1" s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Q295" i="1"/>
  <c r="N295" i="1"/>
  <c r="K295" i="1"/>
  <c r="H295" i="1"/>
  <c r="E295" i="1"/>
  <c r="AK294" i="1"/>
  <c r="AJ294" i="1"/>
  <c r="AI294" i="1"/>
  <c r="AL294" i="1" s="1"/>
  <c r="T29" i="1" s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Q294" i="1"/>
  <c r="N294" i="1"/>
  <c r="K294" i="1"/>
  <c r="H294" i="1"/>
  <c r="E294" i="1"/>
  <c r="AK293" i="1"/>
  <c r="AJ293" i="1"/>
  <c r="AI293" i="1"/>
  <c r="AL293" i="1" s="1"/>
  <c r="T28" i="1" s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Q293" i="1"/>
  <c r="N293" i="1"/>
  <c r="K293" i="1"/>
  <c r="H293" i="1"/>
  <c r="E293" i="1"/>
  <c r="AL292" i="1"/>
  <c r="T27" i="1" s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Q292" i="1"/>
  <c r="N292" i="1"/>
  <c r="K292" i="1"/>
  <c r="H292" i="1"/>
  <c r="E292" i="1"/>
  <c r="AL291" i="1"/>
  <c r="T26" i="1" s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Q291" i="1"/>
  <c r="N291" i="1"/>
  <c r="K291" i="1"/>
  <c r="H291" i="1"/>
  <c r="E291" i="1"/>
  <c r="AK290" i="1"/>
  <c r="AJ290" i="1"/>
  <c r="AI290" i="1"/>
  <c r="AL290" i="1" s="1"/>
  <c r="T25" i="1" s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Q290" i="1"/>
  <c r="N290" i="1"/>
  <c r="K290" i="1"/>
  <c r="H290" i="1"/>
  <c r="E290" i="1"/>
  <c r="AK289" i="1"/>
  <c r="AJ289" i="1"/>
  <c r="AI289" i="1"/>
  <c r="AL289" i="1" s="1"/>
  <c r="T24" i="1" s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Q289" i="1"/>
  <c r="N289" i="1"/>
  <c r="K289" i="1"/>
  <c r="H289" i="1"/>
  <c r="E289" i="1"/>
  <c r="AK288" i="1"/>
  <c r="AJ288" i="1"/>
  <c r="AI288" i="1"/>
  <c r="AL288" i="1" s="1"/>
  <c r="T23" i="1" s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Q288" i="1"/>
  <c r="N288" i="1"/>
  <c r="K288" i="1"/>
  <c r="H288" i="1"/>
  <c r="E288" i="1"/>
  <c r="AK287" i="1"/>
  <c r="AJ287" i="1"/>
  <c r="AI287" i="1"/>
  <c r="AL287" i="1" s="1"/>
  <c r="T22" i="1" s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Q287" i="1"/>
  <c r="N287" i="1"/>
  <c r="K287" i="1"/>
  <c r="H287" i="1"/>
  <c r="E287" i="1"/>
  <c r="AK286" i="1"/>
  <c r="AJ286" i="1"/>
  <c r="AI286" i="1"/>
  <c r="AL286" i="1" s="1"/>
  <c r="T21" i="1" s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Q286" i="1"/>
  <c r="N286" i="1"/>
  <c r="K286" i="1"/>
  <c r="H286" i="1"/>
  <c r="E286" i="1"/>
  <c r="AL285" i="1"/>
  <c r="T20" i="1" s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Q285" i="1"/>
  <c r="N285" i="1"/>
  <c r="K285" i="1"/>
  <c r="H285" i="1"/>
  <c r="E285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Q284" i="1"/>
  <c r="N284" i="1"/>
  <c r="K284" i="1"/>
  <c r="H284" i="1"/>
  <c r="E284" i="1"/>
  <c r="AL283" i="1"/>
  <c r="T18" i="1" s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Q283" i="1"/>
  <c r="N283" i="1"/>
  <c r="K283" i="1"/>
  <c r="H283" i="1"/>
  <c r="E283" i="1"/>
  <c r="AK282" i="1"/>
  <c r="AJ282" i="1"/>
  <c r="AI282" i="1"/>
  <c r="AL282" i="1" s="1"/>
  <c r="T17" i="1" s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Q282" i="1"/>
  <c r="N282" i="1"/>
  <c r="K282" i="1"/>
  <c r="H282" i="1"/>
  <c r="E282" i="1"/>
  <c r="AK281" i="1"/>
  <c r="AJ281" i="1"/>
  <c r="AI281" i="1"/>
  <c r="AL281" i="1" s="1"/>
  <c r="T16" i="1" s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Q281" i="1"/>
  <c r="N281" i="1"/>
  <c r="K281" i="1"/>
  <c r="H281" i="1"/>
  <c r="E281" i="1"/>
  <c r="AL280" i="1"/>
  <c r="T15" i="1" s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Q280" i="1"/>
  <c r="N280" i="1"/>
  <c r="K280" i="1"/>
  <c r="H280" i="1"/>
  <c r="E280" i="1"/>
  <c r="AK279" i="1"/>
  <c r="AJ279" i="1"/>
  <c r="AI279" i="1"/>
  <c r="AL279" i="1" s="1"/>
  <c r="T14" i="1" s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Q279" i="1"/>
  <c r="N279" i="1"/>
  <c r="K279" i="1"/>
  <c r="H279" i="1"/>
  <c r="E279" i="1"/>
  <c r="AK278" i="1"/>
  <c r="AJ278" i="1"/>
  <c r="AI278" i="1"/>
  <c r="AL278" i="1" s="1"/>
  <c r="T13" i="1" s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Q278" i="1"/>
  <c r="N278" i="1"/>
  <c r="K278" i="1"/>
  <c r="H278" i="1"/>
  <c r="E278" i="1"/>
  <c r="AK277" i="1"/>
  <c r="AJ277" i="1"/>
  <c r="AI277" i="1"/>
  <c r="AL277" i="1" s="1"/>
  <c r="T12" i="1" s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Q277" i="1"/>
  <c r="N277" i="1"/>
  <c r="K277" i="1"/>
  <c r="H277" i="1"/>
  <c r="E277" i="1"/>
  <c r="AK276" i="1"/>
  <c r="AJ276" i="1"/>
  <c r="AI276" i="1"/>
  <c r="AL276" i="1" s="1"/>
  <c r="T11" i="1" s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Q276" i="1"/>
  <c r="N276" i="1"/>
  <c r="K276" i="1"/>
  <c r="H276" i="1"/>
  <c r="E276" i="1"/>
  <c r="AK271" i="1"/>
  <c r="AI271" i="1"/>
  <c r="AL271" i="1" s="1"/>
  <c r="R39" i="1" s="1"/>
  <c r="AH271" i="1"/>
  <c r="AF271" i="1"/>
  <c r="AE271" i="1"/>
  <c r="AC271" i="1"/>
  <c r="AB271" i="1"/>
  <c r="Z271" i="1"/>
  <c r="Y271" i="1"/>
  <c r="W271" i="1"/>
  <c r="V271" i="1"/>
  <c r="T271" i="1"/>
  <c r="S271" i="1"/>
  <c r="Q271" i="1"/>
  <c r="P271" i="1"/>
  <c r="N271" i="1"/>
  <c r="M271" i="1"/>
  <c r="K271" i="1"/>
  <c r="J271" i="1"/>
  <c r="H271" i="1"/>
  <c r="G271" i="1"/>
  <c r="E271" i="1"/>
  <c r="AK270" i="1"/>
  <c r="AI270" i="1"/>
  <c r="AL270" i="1" s="1"/>
  <c r="R38" i="1" s="1"/>
  <c r="AH270" i="1"/>
  <c r="AF270" i="1"/>
  <c r="AE270" i="1"/>
  <c r="AC270" i="1"/>
  <c r="AB270" i="1"/>
  <c r="Z270" i="1"/>
  <c r="Y270" i="1"/>
  <c r="W270" i="1"/>
  <c r="V270" i="1"/>
  <c r="T270" i="1"/>
  <c r="S270" i="1"/>
  <c r="Q270" i="1"/>
  <c r="P270" i="1"/>
  <c r="N270" i="1"/>
  <c r="M270" i="1"/>
  <c r="K270" i="1"/>
  <c r="J270" i="1"/>
  <c r="H270" i="1"/>
  <c r="G270" i="1"/>
  <c r="E270" i="1"/>
  <c r="AK269" i="1"/>
  <c r="AI269" i="1"/>
  <c r="AL269" i="1" s="1"/>
  <c r="R37" i="1" s="1"/>
  <c r="AH269" i="1"/>
  <c r="AF269" i="1"/>
  <c r="AE269" i="1"/>
  <c r="AC269" i="1"/>
  <c r="AB269" i="1"/>
  <c r="Z269" i="1"/>
  <c r="Y269" i="1"/>
  <c r="W269" i="1"/>
  <c r="V269" i="1"/>
  <c r="T269" i="1"/>
  <c r="S269" i="1"/>
  <c r="Q269" i="1"/>
  <c r="P269" i="1"/>
  <c r="N269" i="1"/>
  <c r="M269" i="1"/>
  <c r="K269" i="1"/>
  <c r="J269" i="1"/>
  <c r="H269" i="1"/>
  <c r="G269" i="1"/>
  <c r="E269" i="1"/>
  <c r="AL268" i="1"/>
  <c r="R36" i="1" s="1"/>
  <c r="AK268" i="1"/>
  <c r="AI268" i="1"/>
  <c r="AH268" i="1"/>
  <c r="AF268" i="1"/>
  <c r="AE268" i="1"/>
  <c r="AC268" i="1"/>
  <c r="AB268" i="1"/>
  <c r="Z268" i="1"/>
  <c r="Y268" i="1"/>
  <c r="W268" i="1"/>
  <c r="V268" i="1"/>
  <c r="T268" i="1"/>
  <c r="S268" i="1"/>
  <c r="Q268" i="1"/>
  <c r="P268" i="1"/>
  <c r="N268" i="1"/>
  <c r="M268" i="1"/>
  <c r="K268" i="1"/>
  <c r="J268" i="1"/>
  <c r="H268" i="1"/>
  <c r="G268" i="1"/>
  <c r="E268" i="1"/>
  <c r="AL267" i="1"/>
  <c r="R35" i="1" s="1"/>
  <c r="AK267" i="1"/>
  <c r="AI267" i="1"/>
  <c r="AH267" i="1"/>
  <c r="AF267" i="1"/>
  <c r="AE267" i="1"/>
  <c r="AC267" i="1"/>
  <c r="AB267" i="1"/>
  <c r="Z267" i="1"/>
  <c r="Y267" i="1"/>
  <c r="W267" i="1"/>
  <c r="V267" i="1"/>
  <c r="T267" i="1"/>
  <c r="S267" i="1"/>
  <c r="Q267" i="1"/>
  <c r="P267" i="1"/>
  <c r="N267" i="1"/>
  <c r="M267" i="1"/>
  <c r="K267" i="1"/>
  <c r="J267" i="1"/>
  <c r="H267" i="1"/>
  <c r="G267" i="1"/>
  <c r="E267" i="1"/>
  <c r="AK266" i="1"/>
  <c r="AI266" i="1"/>
  <c r="AL266" i="1" s="1"/>
  <c r="R34" i="1" s="1"/>
  <c r="AH266" i="1"/>
  <c r="AF266" i="1"/>
  <c r="AE266" i="1"/>
  <c r="AC266" i="1"/>
  <c r="AB266" i="1"/>
  <c r="Z266" i="1"/>
  <c r="Y266" i="1"/>
  <c r="W266" i="1"/>
  <c r="V266" i="1"/>
  <c r="T266" i="1"/>
  <c r="S266" i="1"/>
  <c r="Q266" i="1"/>
  <c r="P266" i="1"/>
  <c r="N266" i="1"/>
  <c r="M266" i="1"/>
  <c r="K266" i="1"/>
  <c r="J266" i="1"/>
  <c r="H266" i="1"/>
  <c r="G266" i="1"/>
  <c r="E266" i="1"/>
  <c r="AK265" i="1"/>
  <c r="AI265" i="1"/>
  <c r="AL265" i="1" s="1"/>
  <c r="R33" i="1" s="1"/>
  <c r="AH265" i="1"/>
  <c r="AF265" i="1"/>
  <c r="AE265" i="1"/>
  <c r="AC265" i="1"/>
  <c r="AB265" i="1"/>
  <c r="Z265" i="1"/>
  <c r="Y265" i="1"/>
  <c r="W265" i="1"/>
  <c r="V265" i="1"/>
  <c r="T265" i="1"/>
  <c r="S265" i="1"/>
  <c r="Q265" i="1"/>
  <c r="P265" i="1"/>
  <c r="N265" i="1"/>
  <c r="M265" i="1"/>
  <c r="K265" i="1"/>
  <c r="J265" i="1"/>
  <c r="H265" i="1"/>
  <c r="G265" i="1"/>
  <c r="E265" i="1"/>
  <c r="AK264" i="1"/>
  <c r="AI264" i="1"/>
  <c r="AL264" i="1" s="1"/>
  <c r="R32" i="1" s="1"/>
  <c r="AH264" i="1"/>
  <c r="AF264" i="1"/>
  <c r="AE264" i="1"/>
  <c r="AC264" i="1"/>
  <c r="AB264" i="1"/>
  <c r="Z264" i="1"/>
  <c r="Y264" i="1"/>
  <c r="W264" i="1"/>
  <c r="V264" i="1"/>
  <c r="T264" i="1"/>
  <c r="S264" i="1"/>
  <c r="Q264" i="1"/>
  <c r="P264" i="1"/>
  <c r="N264" i="1"/>
  <c r="M264" i="1"/>
  <c r="K264" i="1"/>
  <c r="J264" i="1"/>
  <c r="H264" i="1"/>
  <c r="G264" i="1"/>
  <c r="E264" i="1"/>
  <c r="AK263" i="1"/>
  <c r="AI263" i="1"/>
  <c r="AL263" i="1" s="1"/>
  <c r="R31" i="1" s="1"/>
  <c r="AH263" i="1"/>
  <c r="AF263" i="1"/>
  <c r="AE263" i="1"/>
  <c r="AC263" i="1"/>
  <c r="AB263" i="1"/>
  <c r="Z263" i="1"/>
  <c r="Y263" i="1"/>
  <c r="W263" i="1"/>
  <c r="V263" i="1"/>
  <c r="T263" i="1"/>
  <c r="S263" i="1"/>
  <c r="Q263" i="1"/>
  <c r="P263" i="1"/>
  <c r="N263" i="1"/>
  <c r="M263" i="1"/>
  <c r="K263" i="1"/>
  <c r="J263" i="1"/>
  <c r="H263" i="1"/>
  <c r="G263" i="1"/>
  <c r="E263" i="1"/>
  <c r="AK262" i="1"/>
  <c r="AI262" i="1"/>
  <c r="AL262" i="1" s="1"/>
  <c r="R30" i="1" s="1"/>
  <c r="AH262" i="1"/>
  <c r="AF262" i="1"/>
  <c r="AE262" i="1"/>
  <c r="AC262" i="1"/>
  <c r="AB262" i="1"/>
  <c r="Z262" i="1"/>
  <c r="Y262" i="1"/>
  <c r="W262" i="1"/>
  <c r="V262" i="1"/>
  <c r="T262" i="1"/>
  <c r="S262" i="1"/>
  <c r="Q262" i="1"/>
  <c r="P262" i="1"/>
  <c r="N262" i="1"/>
  <c r="M262" i="1"/>
  <c r="K262" i="1"/>
  <c r="J262" i="1"/>
  <c r="H262" i="1"/>
  <c r="G262" i="1"/>
  <c r="E262" i="1"/>
  <c r="AL261" i="1"/>
  <c r="AK261" i="1"/>
  <c r="AI261" i="1"/>
  <c r="AH261" i="1"/>
  <c r="AF261" i="1"/>
  <c r="AE261" i="1"/>
  <c r="AC261" i="1"/>
  <c r="AB261" i="1"/>
  <c r="Z261" i="1"/>
  <c r="Y261" i="1"/>
  <c r="W261" i="1"/>
  <c r="V261" i="1"/>
  <c r="T261" i="1"/>
  <c r="S261" i="1"/>
  <c r="Q261" i="1"/>
  <c r="P261" i="1"/>
  <c r="N261" i="1"/>
  <c r="M261" i="1"/>
  <c r="K261" i="1"/>
  <c r="J261" i="1"/>
  <c r="H261" i="1"/>
  <c r="G261" i="1"/>
  <c r="E261" i="1"/>
  <c r="AL260" i="1"/>
  <c r="R28" i="1" s="1"/>
  <c r="AK260" i="1"/>
  <c r="AI260" i="1"/>
  <c r="AH260" i="1"/>
  <c r="AF260" i="1"/>
  <c r="AE260" i="1"/>
  <c r="AC260" i="1"/>
  <c r="AB260" i="1"/>
  <c r="Z260" i="1"/>
  <c r="Y260" i="1"/>
  <c r="W260" i="1"/>
  <c r="V260" i="1"/>
  <c r="T260" i="1"/>
  <c r="S260" i="1"/>
  <c r="Q260" i="1"/>
  <c r="P260" i="1"/>
  <c r="N260" i="1"/>
  <c r="M260" i="1"/>
  <c r="K260" i="1"/>
  <c r="J260" i="1"/>
  <c r="H260" i="1"/>
  <c r="G260" i="1"/>
  <c r="E260" i="1"/>
  <c r="AL259" i="1"/>
  <c r="R27" i="1" s="1"/>
  <c r="AK259" i="1"/>
  <c r="AI259" i="1"/>
  <c r="AH259" i="1"/>
  <c r="AF259" i="1"/>
  <c r="AE259" i="1"/>
  <c r="AC259" i="1"/>
  <c r="AB259" i="1"/>
  <c r="Z259" i="1"/>
  <c r="Y259" i="1"/>
  <c r="W259" i="1"/>
  <c r="V259" i="1"/>
  <c r="T259" i="1"/>
  <c r="S259" i="1"/>
  <c r="Q259" i="1"/>
  <c r="P259" i="1"/>
  <c r="N259" i="1"/>
  <c r="M259" i="1"/>
  <c r="K259" i="1"/>
  <c r="J259" i="1"/>
  <c r="H259" i="1"/>
  <c r="G259" i="1"/>
  <c r="E259" i="1"/>
  <c r="AL258" i="1"/>
  <c r="R26" i="1" s="1"/>
  <c r="AK258" i="1"/>
  <c r="AI258" i="1"/>
  <c r="AH258" i="1"/>
  <c r="AF258" i="1"/>
  <c r="AE258" i="1"/>
  <c r="AC258" i="1"/>
  <c r="AB258" i="1"/>
  <c r="Z258" i="1"/>
  <c r="Y258" i="1"/>
  <c r="W258" i="1"/>
  <c r="V258" i="1"/>
  <c r="T258" i="1"/>
  <c r="S258" i="1"/>
  <c r="Q258" i="1"/>
  <c r="P258" i="1"/>
  <c r="N258" i="1"/>
  <c r="M258" i="1"/>
  <c r="K258" i="1"/>
  <c r="J258" i="1"/>
  <c r="H258" i="1"/>
  <c r="G258" i="1"/>
  <c r="E258" i="1"/>
  <c r="AK257" i="1"/>
  <c r="AI257" i="1"/>
  <c r="AL257" i="1" s="1"/>
  <c r="R25" i="1" s="1"/>
  <c r="AH257" i="1"/>
  <c r="AF257" i="1"/>
  <c r="AE257" i="1"/>
  <c r="AC257" i="1"/>
  <c r="AB257" i="1"/>
  <c r="Z257" i="1"/>
  <c r="Y257" i="1"/>
  <c r="W257" i="1"/>
  <c r="V257" i="1"/>
  <c r="T257" i="1"/>
  <c r="S257" i="1"/>
  <c r="Q257" i="1"/>
  <c r="P257" i="1"/>
  <c r="N257" i="1"/>
  <c r="M257" i="1"/>
  <c r="K257" i="1"/>
  <c r="J257" i="1"/>
  <c r="H257" i="1"/>
  <c r="G257" i="1"/>
  <c r="E257" i="1"/>
  <c r="AK256" i="1"/>
  <c r="AI256" i="1"/>
  <c r="AL256" i="1" s="1"/>
  <c r="R24" i="1" s="1"/>
  <c r="AH256" i="1"/>
  <c r="AF256" i="1"/>
  <c r="AE256" i="1"/>
  <c r="AC256" i="1"/>
  <c r="AB256" i="1"/>
  <c r="Z256" i="1"/>
  <c r="Y256" i="1"/>
  <c r="W256" i="1"/>
  <c r="V256" i="1"/>
  <c r="T256" i="1"/>
  <c r="S256" i="1"/>
  <c r="Q256" i="1"/>
  <c r="P256" i="1"/>
  <c r="N256" i="1"/>
  <c r="M256" i="1"/>
  <c r="K256" i="1"/>
  <c r="J256" i="1"/>
  <c r="H256" i="1"/>
  <c r="G256" i="1"/>
  <c r="E256" i="1"/>
  <c r="AL255" i="1"/>
  <c r="AK255" i="1"/>
  <c r="AI255" i="1"/>
  <c r="AH255" i="1"/>
  <c r="AF255" i="1"/>
  <c r="AE255" i="1"/>
  <c r="AC255" i="1"/>
  <c r="AB255" i="1"/>
  <c r="Z255" i="1"/>
  <c r="Y255" i="1"/>
  <c r="W255" i="1"/>
  <c r="V255" i="1"/>
  <c r="T255" i="1"/>
  <c r="S255" i="1"/>
  <c r="Q255" i="1"/>
  <c r="P255" i="1"/>
  <c r="N255" i="1"/>
  <c r="M255" i="1"/>
  <c r="K255" i="1"/>
  <c r="J255" i="1"/>
  <c r="H255" i="1"/>
  <c r="G255" i="1"/>
  <c r="E255" i="1"/>
  <c r="AK254" i="1"/>
  <c r="AI254" i="1"/>
  <c r="AL254" i="1" s="1"/>
  <c r="R22" i="1" s="1"/>
  <c r="AH254" i="1"/>
  <c r="AF254" i="1"/>
  <c r="AE254" i="1"/>
  <c r="AC254" i="1"/>
  <c r="AB254" i="1"/>
  <c r="Z254" i="1"/>
  <c r="Y254" i="1"/>
  <c r="W254" i="1"/>
  <c r="V254" i="1"/>
  <c r="T254" i="1"/>
  <c r="S254" i="1"/>
  <c r="Q254" i="1"/>
  <c r="P254" i="1"/>
  <c r="N254" i="1"/>
  <c r="M254" i="1"/>
  <c r="K254" i="1"/>
  <c r="J254" i="1"/>
  <c r="H254" i="1"/>
  <c r="G254" i="1"/>
  <c r="E254" i="1"/>
  <c r="AK253" i="1"/>
  <c r="AI253" i="1"/>
  <c r="AL253" i="1" s="1"/>
  <c r="AH253" i="1"/>
  <c r="AF253" i="1"/>
  <c r="AE253" i="1"/>
  <c r="AC253" i="1"/>
  <c r="AB253" i="1"/>
  <c r="Z253" i="1"/>
  <c r="Y253" i="1"/>
  <c r="W253" i="1"/>
  <c r="V253" i="1"/>
  <c r="T253" i="1"/>
  <c r="S253" i="1"/>
  <c r="Q253" i="1"/>
  <c r="P253" i="1"/>
  <c r="N253" i="1"/>
  <c r="M253" i="1"/>
  <c r="K253" i="1"/>
  <c r="J253" i="1"/>
  <c r="H253" i="1"/>
  <c r="G253" i="1"/>
  <c r="E253" i="1"/>
  <c r="AK252" i="1"/>
  <c r="AI252" i="1"/>
  <c r="AL252" i="1" s="1"/>
  <c r="R20" i="1" s="1"/>
  <c r="AH252" i="1"/>
  <c r="AF252" i="1"/>
  <c r="AE252" i="1"/>
  <c r="AC252" i="1"/>
  <c r="AB252" i="1"/>
  <c r="Z252" i="1"/>
  <c r="Y252" i="1"/>
  <c r="W252" i="1"/>
  <c r="V252" i="1"/>
  <c r="T252" i="1"/>
  <c r="S252" i="1"/>
  <c r="Q252" i="1"/>
  <c r="P252" i="1"/>
  <c r="N252" i="1"/>
  <c r="M252" i="1"/>
  <c r="K252" i="1"/>
  <c r="J252" i="1"/>
  <c r="H252" i="1"/>
  <c r="G252" i="1"/>
  <c r="E252" i="1"/>
  <c r="AK251" i="1"/>
  <c r="AI251" i="1"/>
  <c r="AL251" i="1" s="1"/>
  <c r="AH251" i="1"/>
  <c r="AF251" i="1"/>
  <c r="AE251" i="1"/>
  <c r="AC251" i="1"/>
  <c r="AB251" i="1"/>
  <c r="Z251" i="1"/>
  <c r="Y251" i="1"/>
  <c r="W251" i="1"/>
  <c r="V251" i="1"/>
  <c r="T251" i="1"/>
  <c r="S251" i="1"/>
  <c r="Q251" i="1"/>
  <c r="P251" i="1"/>
  <c r="N251" i="1"/>
  <c r="M251" i="1"/>
  <c r="K251" i="1"/>
  <c r="J251" i="1"/>
  <c r="H251" i="1"/>
  <c r="G251" i="1"/>
  <c r="E251" i="1"/>
  <c r="AK250" i="1"/>
  <c r="AI250" i="1"/>
  <c r="AL250" i="1" s="1"/>
  <c r="AH250" i="1"/>
  <c r="AF250" i="1"/>
  <c r="AE250" i="1"/>
  <c r="AC250" i="1"/>
  <c r="AB250" i="1"/>
  <c r="Z250" i="1"/>
  <c r="Y250" i="1"/>
  <c r="W250" i="1"/>
  <c r="V250" i="1"/>
  <c r="T250" i="1"/>
  <c r="S250" i="1"/>
  <c r="Q250" i="1"/>
  <c r="P250" i="1"/>
  <c r="N250" i="1"/>
  <c r="M250" i="1"/>
  <c r="K250" i="1"/>
  <c r="J250" i="1"/>
  <c r="H250" i="1"/>
  <c r="G250" i="1"/>
  <c r="E250" i="1"/>
  <c r="AK249" i="1"/>
  <c r="AI249" i="1"/>
  <c r="AL249" i="1" s="1"/>
  <c r="AH249" i="1"/>
  <c r="AF249" i="1"/>
  <c r="AE249" i="1"/>
  <c r="AC249" i="1"/>
  <c r="AB249" i="1"/>
  <c r="Z249" i="1"/>
  <c r="Y249" i="1"/>
  <c r="W249" i="1"/>
  <c r="V249" i="1"/>
  <c r="T249" i="1"/>
  <c r="S249" i="1"/>
  <c r="Q249" i="1"/>
  <c r="P249" i="1"/>
  <c r="N249" i="1"/>
  <c r="M249" i="1"/>
  <c r="K249" i="1"/>
  <c r="J249" i="1"/>
  <c r="H249" i="1"/>
  <c r="G249" i="1"/>
  <c r="E249" i="1"/>
  <c r="AK248" i="1"/>
  <c r="AI248" i="1"/>
  <c r="AL248" i="1" s="1"/>
  <c r="AH248" i="1"/>
  <c r="AF248" i="1"/>
  <c r="AE248" i="1"/>
  <c r="AC248" i="1"/>
  <c r="AB248" i="1"/>
  <c r="Z248" i="1"/>
  <c r="Y248" i="1"/>
  <c r="W248" i="1"/>
  <c r="V248" i="1"/>
  <c r="T248" i="1"/>
  <c r="S248" i="1"/>
  <c r="Q248" i="1"/>
  <c r="R16" i="1" s="1"/>
  <c r="P248" i="1"/>
  <c r="N248" i="1"/>
  <c r="M248" i="1"/>
  <c r="K248" i="1"/>
  <c r="J248" i="1"/>
  <c r="H248" i="1"/>
  <c r="G248" i="1"/>
  <c r="E248" i="1"/>
  <c r="AL247" i="1"/>
  <c r="R15" i="1" s="1"/>
  <c r="AK247" i="1"/>
  <c r="AI247" i="1"/>
  <c r="AH247" i="1"/>
  <c r="AF247" i="1"/>
  <c r="AE247" i="1"/>
  <c r="AC247" i="1"/>
  <c r="AB247" i="1"/>
  <c r="Z247" i="1"/>
  <c r="Y247" i="1"/>
  <c r="W247" i="1"/>
  <c r="V247" i="1"/>
  <c r="T247" i="1"/>
  <c r="S247" i="1"/>
  <c r="Q247" i="1"/>
  <c r="P247" i="1"/>
  <c r="N247" i="1"/>
  <c r="M247" i="1"/>
  <c r="K247" i="1"/>
  <c r="J247" i="1"/>
  <c r="H247" i="1"/>
  <c r="G247" i="1"/>
  <c r="E247" i="1"/>
  <c r="AK246" i="1"/>
  <c r="AI246" i="1"/>
  <c r="AL246" i="1" s="1"/>
  <c r="R14" i="1" s="1"/>
  <c r="AH246" i="1"/>
  <c r="AF246" i="1"/>
  <c r="AE246" i="1"/>
  <c r="AC246" i="1"/>
  <c r="AB246" i="1"/>
  <c r="Z246" i="1"/>
  <c r="Y246" i="1"/>
  <c r="W246" i="1"/>
  <c r="V246" i="1"/>
  <c r="T246" i="1"/>
  <c r="S246" i="1"/>
  <c r="Q246" i="1"/>
  <c r="P246" i="1"/>
  <c r="N246" i="1"/>
  <c r="M246" i="1"/>
  <c r="K246" i="1"/>
  <c r="J246" i="1"/>
  <c r="H246" i="1"/>
  <c r="G246" i="1"/>
  <c r="E246" i="1"/>
  <c r="AK245" i="1"/>
  <c r="AI245" i="1"/>
  <c r="AL245" i="1" s="1"/>
  <c r="R13" i="1" s="1"/>
  <c r="AH245" i="1"/>
  <c r="AF245" i="1"/>
  <c r="AE245" i="1"/>
  <c r="AC245" i="1"/>
  <c r="AB245" i="1"/>
  <c r="Z245" i="1"/>
  <c r="Y245" i="1"/>
  <c r="W245" i="1"/>
  <c r="V245" i="1"/>
  <c r="T245" i="1"/>
  <c r="S245" i="1"/>
  <c r="Q245" i="1"/>
  <c r="P245" i="1"/>
  <c r="N245" i="1"/>
  <c r="M245" i="1"/>
  <c r="K245" i="1"/>
  <c r="J245" i="1"/>
  <c r="H245" i="1"/>
  <c r="G245" i="1"/>
  <c r="E245" i="1"/>
  <c r="AK244" i="1"/>
  <c r="AI244" i="1"/>
  <c r="AL244" i="1" s="1"/>
  <c r="R12" i="1" s="1"/>
  <c r="AH244" i="1"/>
  <c r="AF244" i="1"/>
  <c r="AE244" i="1"/>
  <c r="AC244" i="1"/>
  <c r="AB244" i="1"/>
  <c r="Z244" i="1"/>
  <c r="Y244" i="1"/>
  <c r="W244" i="1"/>
  <c r="V244" i="1"/>
  <c r="T244" i="1"/>
  <c r="S244" i="1"/>
  <c r="Q244" i="1"/>
  <c r="P244" i="1"/>
  <c r="N244" i="1"/>
  <c r="M244" i="1"/>
  <c r="K244" i="1"/>
  <c r="J244" i="1"/>
  <c r="H244" i="1"/>
  <c r="G244" i="1"/>
  <c r="E244" i="1"/>
  <c r="AK243" i="1"/>
  <c r="AI243" i="1"/>
  <c r="AL243" i="1" s="1"/>
  <c r="R11" i="1" s="1"/>
  <c r="AH243" i="1"/>
  <c r="AF243" i="1"/>
  <c r="AE243" i="1"/>
  <c r="AC243" i="1"/>
  <c r="AB243" i="1"/>
  <c r="Z243" i="1"/>
  <c r="Y243" i="1"/>
  <c r="W243" i="1"/>
  <c r="V243" i="1"/>
  <c r="T243" i="1"/>
  <c r="S243" i="1"/>
  <c r="Q243" i="1"/>
  <c r="P243" i="1"/>
  <c r="N243" i="1"/>
  <c r="M243" i="1"/>
  <c r="K243" i="1"/>
  <c r="J243" i="1"/>
  <c r="H243" i="1"/>
  <c r="G243" i="1"/>
  <c r="E243" i="1"/>
  <c r="AL238" i="1"/>
  <c r="P39" i="1" s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AL237" i="1"/>
  <c r="P38" i="1" s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AK236" i="1"/>
  <c r="AJ236" i="1"/>
  <c r="AI236" i="1"/>
  <c r="AL236" i="1" s="1"/>
  <c r="P37" i="1" s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AK235" i="1"/>
  <c r="AJ235" i="1"/>
  <c r="AI235" i="1"/>
  <c r="AL235" i="1" s="1"/>
  <c r="P36" i="1" s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AK234" i="1"/>
  <c r="AJ234" i="1"/>
  <c r="AI234" i="1"/>
  <c r="AL234" i="1" s="1"/>
  <c r="P35" i="1" s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AK233" i="1"/>
  <c r="AJ233" i="1"/>
  <c r="AI233" i="1"/>
  <c r="AL233" i="1" s="1"/>
  <c r="P34" i="1" s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AL231" i="1"/>
  <c r="P32" i="1" s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AL229" i="1"/>
  <c r="P30" i="1" s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AL228" i="1"/>
  <c r="P29" i="1" s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AK227" i="1"/>
  <c r="AJ227" i="1"/>
  <c r="AI227" i="1"/>
  <c r="AL227" i="1" s="1"/>
  <c r="P28" i="1" s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AK226" i="1"/>
  <c r="AJ226" i="1"/>
  <c r="AI226" i="1"/>
  <c r="AL226" i="1" s="1"/>
  <c r="P27" i="1" s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AK225" i="1"/>
  <c r="AJ225" i="1"/>
  <c r="AI225" i="1"/>
  <c r="AL225" i="1" s="1"/>
  <c r="P26" i="1" s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AK224" i="1"/>
  <c r="AJ224" i="1"/>
  <c r="AI224" i="1"/>
  <c r="AL224" i="1" s="1"/>
  <c r="P25" i="1" s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AL223" i="1"/>
  <c r="P24" i="1" s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AL221" i="1"/>
  <c r="P22" i="1" s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AK220" i="1"/>
  <c r="AJ220" i="1"/>
  <c r="AI220" i="1"/>
  <c r="AL220" i="1" s="1"/>
  <c r="AH220" i="1"/>
  <c r="AF220" i="1" s="1"/>
  <c r="AG220" i="1"/>
  <c r="AE220" i="1"/>
  <c r="AC220" i="1" s="1"/>
  <c r="AD220" i="1"/>
  <c r="AB220" i="1"/>
  <c r="AA220" i="1"/>
  <c r="Z220" i="1"/>
  <c r="Y220" i="1"/>
  <c r="X220" i="1"/>
  <c r="W220" i="1"/>
  <c r="V220" i="1"/>
  <c r="T220" i="1" s="1"/>
  <c r="U220" i="1"/>
  <c r="S220" i="1"/>
  <c r="Q220" i="1" s="1"/>
  <c r="R220" i="1"/>
  <c r="P220" i="1"/>
  <c r="O220" i="1"/>
  <c r="N220" i="1"/>
  <c r="M220" i="1"/>
  <c r="L220" i="1"/>
  <c r="K220" i="1"/>
  <c r="J220" i="1"/>
  <c r="H220" i="1" s="1"/>
  <c r="I220" i="1"/>
  <c r="G220" i="1"/>
  <c r="E220" i="1" s="1"/>
  <c r="F220" i="1"/>
  <c r="AK219" i="1"/>
  <c r="AJ219" i="1"/>
  <c r="AI219" i="1"/>
  <c r="AL219" i="1" s="1"/>
  <c r="P20" i="1" s="1"/>
  <c r="AH219" i="1"/>
  <c r="AG219" i="1"/>
  <c r="AF219" i="1"/>
  <c r="AE219" i="1"/>
  <c r="AC219" i="1" s="1"/>
  <c r="AD219" i="1"/>
  <c r="AB219" i="1"/>
  <c r="Z219" i="1" s="1"/>
  <c r="AA219" i="1"/>
  <c r="Y219" i="1"/>
  <c r="X219" i="1"/>
  <c r="W219" i="1"/>
  <c r="V219" i="1"/>
  <c r="U219" i="1"/>
  <c r="T219" i="1"/>
  <c r="S219" i="1"/>
  <c r="Q219" i="1" s="1"/>
  <c r="R219" i="1"/>
  <c r="P219" i="1"/>
  <c r="N219" i="1" s="1"/>
  <c r="O219" i="1"/>
  <c r="M219" i="1"/>
  <c r="L219" i="1"/>
  <c r="K219" i="1"/>
  <c r="J219" i="1"/>
  <c r="I219" i="1"/>
  <c r="H219" i="1"/>
  <c r="G219" i="1"/>
  <c r="E219" i="1" s="1"/>
  <c r="F219" i="1"/>
  <c r="AK218" i="1"/>
  <c r="AI218" i="1" s="1"/>
  <c r="AL218" i="1" s="1"/>
  <c r="P19" i="1" s="1"/>
  <c r="AJ218" i="1"/>
  <c r="AH218" i="1"/>
  <c r="AG218" i="1"/>
  <c r="AF218" i="1"/>
  <c r="AE218" i="1"/>
  <c r="AD218" i="1"/>
  <c r="AC218" i="1"/>
  <c r="AB218" i="1"/>
  <c r="Z218" i="1" s="1"/>
  <c r="AA218" i="1"/>
  <c r="Y218" i="1"/>
  <c r="W218" i="1" s="1"/>
  <c r="X218" i="1"/>
  <c r="V218" i="1"/>
  <c r="U218" i="1"/>
  <c r="T218" i="1"/>
  <c r="S218" i="1"/>
  <c r="R218" i="1"/>
  <c r="Q218" i="1"/>
  <c r="P218" i="1"/>
  <c r="N218" i="1" s="1"/>
  <c r="O218" i="1"/>
  <c r="M218" i="1"/>
  <c r="K218" i="1" s="1"/>
  <c r="L218" i="1"/>
  <c r="J218" i="1"/>
  <c r="I218" i="1"/>
  <c r="H218" i="1"/>
  <c r="G218" i="1"/>
  <c r="F218" i="1"/>
  <c r="E218" i="1"/>
  <c r="AK217" i="1"/>
  <c r="AJ217" i="1"/>
  <c r="AI217" i="1"/>
  <c r="AL217" i="1" s="1"/>
  <c r="AH217" i="1"/>
  <c r="AG217" i="1"/>
  <c r="AF217" i="1"/>
  <c r="AE217" i="1"/>
  <c r="AC217" i="1" s="1"/>
  <c r="AD217" i="1"/>
  <c r="AB217" i="1"/>
  <c r="Z217" i="1" s="1"/>
  <c r="AA217" i="1"/>
  <c r="Y217" i="1"/>
  <c r="X217" i="1"/>
  <c r="W217" i="1"/>
  <c r="V217" i="1"/>
  <c r="U217" i="1"/>
  <c r="T217" i="1"/>
  <c r="S217" i="1"/>
  <c r="Q217" i="1" s="1"/>
  <c r="P18" i="1" s="1"/>
  <c r="R217" i="1"/>
  <c r="P217" i="1"/>
  <c r="N217" i="1" s="1"/>
  <c r="O217" i="1"/>
  <c r="M217" i="1"/>
  <c r="L217" i="1"/>
  <c r="K217" i="1"/>
  <c r="J217" i="1"/>
  <c r="I217" i="1"/>
  <c r="H217" i="1"/>
  <c r="G217" i="1"/>
  <c r="E217" i="1" s="1"/>
  <c r="F217" i="1"/>
  <c r="AK216" i="1"/>
  <c r="AI216" i="1" s="1"/>
  <c r="AL216" i="1" s="1"/>
  <c r="P17" i="1" s="1"/>
  <c r="AJ216" i="1"/>
  <c r="AH216" i="1"/>
  <c r="AG216" i="1"/>
  <c r="AF216" i="1"/>
  <c r="AE216" i="1"/>
  <c r="AD216" i="1"/>
  <c r="AC216" i="1"/>
  <c r="AB216" i="1"/>
  <c r="Z216" i="1" s="1"/>
  <c r="AA216" i="1"/>
  <c r="Y216" i="1"/>
  <c r="W216" i="1" s="1"/>
  <c r="X216" i="1"/>
  <c r="V216" i="1"/>
  <c r="U216" i="1"/>
  <c r="T216" i="1"/>
  <c r="S216" i="1"/>
  <c r="R216" i="1"/>
  <c r="Q216" i="1"/>
  <c r="P216" i="1"/>
  <c r="N216" i="1" s="1"/>
  <c r="O216" i="1"/>
  <c r="M216" i="1"/>
  <c r="K216" i="1" s="1"/>
  <c r="L216" i="1"/>
  <c r="J216" i="1"/>
  <c r="I216" i="1"/>
  <c r="H216" i="1"/>
  <c r="G216" i="1"/>
  <c r="F216" i="1"/>
  <c r="E216" i="1"/>
  <c r="AK215" i="1"/>
  <c r="AI215" i="1" s="1"/>
  <c r="AL215" i="1" s="1"/>
  <c r="P16" i="1" s="1"/>
  <c r="AJ215" i="1"/>
  <c r="AH215" i="1"/>
  <c r="AF215" i="1" s="1"/>
  <c r="AG215" i="1"/>
  <c r="AE215" i="1"/>
  <c r="AD215" i="1"/>
  <c r="AC215" i="1"/>
  <c r="AB215" i="1"/>
  <c r="AA215" i="1"/>
  <c r="Z215" i="1"/>
  <c r="Y215" i="1"/>
  <c r="W215" i="1" s="1"/>
  <c r="X215" i="1"/>
  <c r="V215" i="1"/>
  <c r="T215" i="1" s="1"/>
  <c r="U215" i="1"/>
  <c r="S215" i="1"/>
  <c r="R215" i="1"/>
  <c r="Q215" i="1"/>
  <c r="P215" i="1"/>
  <c r="O215" i="1"/>
  <c r="N215" i="1"/>
  <c r="M215" i="1"/>
  <c r="K215" i="1" s="1"/>
  <c r="L215" i="1"/>
  <c r="J215" i="1"/>
  <c r="H215" i="1" s="1"/>
  <c r="I215" i="1"/>
  <c r="G215" i="1"/>
  <c r="F215" i="1"/>
  <c r="E215" i="1"/>
  <c r="AK214" i="1"/>
  <c r="AJ214" i="1"/>
  <c r="AI214" i="1"/>
  <c r="AL214" i="1" s="1"/>
  <c r="AH214" i="1"/>
  <c r="AG214" i="1"/>
  <c r="AF214" i="1" s="1"/>
  <c r="AE214" i="1"/>
  <c r="AD214" i="1"/>
  <c r="AC214" i="1"/>
  <c r="AB214" i="1"/>
  <c r="AA214" i="1"/>
  <c r="Z214" i="1"/>
  <c r="Y214" i="1"/>
  <c r="X214" i="1"/>
  <c r="W214" i="1"/>
  <c r="V214" i="1"/>
  <c r="U214" i="1"/>
  <c r="T214" i="1" s="1"/>
  <c r="S214" i="1"/>
  <c r="R214" i="1"/>
  <c r="Q214" i="1"/>
  <c r="P214" i="1"/>
  <c r="O214" i="1"/>
  <c r="N214" i="1"/>
  <c r="M214" i="1"/>
  <c r="L214" i="1"/>
  <c r="K214" i="1"/>
  <c r="J214" i="1"/>
  <c r="I214" i="1"/>
  <c r="H214" i="1" s="1"/>
  <c r="G214" i="1"/>
  <c r="F214" i="1"/>
  <c r="E214" i="1"/>
  <c r="AK213" i="1"/>
  <c r="AJ213" i="1"/>
  <c r="AI213" i="1"/>
  <c r="AL213" i="1" s="1"/>
  <c r="AH213" i="1"/>
  <c r="AG213" i="1"/>
  <c r="AF213" i="1"/>
  <c r="AE213" i="1"/>
  <c r="AD213" i="1"/>
  <c r="AC213" i="1" s="1"/>
  <c r="AB213" i="1"/>
  <c r="AA213" i="1"/>
  <c r="Z213" i="1"/>
  <c r="Y213" i="1"/>
  <c r="X213" i="1"/>
  <c r="W213" i="1"/>
  <c r="V213" i="1"/>
  <c r="U213" i="1"/>
  <c r="T213" i="1"/>
  <c r="S213" i="1"/>
  <c r="R213" i="1"/>
  <c r="Q213" i="1" s="1"/>
  <c r="P213" i="1"/>
  <c r="O213" i="1"/>
  <c r="N213" i="1"/>
  <c r="M213" i="1"/>
  <c r="L213" i="1"/>
  <c r="K213" i="1"/>
  <c r="J213" i="1"/>
  <c r="I213" i="1"/>
  <c r="H213" i="1"/>
  <c r="G213" i="1"/>
  <c r="F213" i="1"/>
  <c r="E213" i="1" s="1"/>
  <c r="AK212" i="1"/>
  <c r="AJ212" i="1"/>
  <c r="AI212" i="1" s="1"/>
  <c r="AL212" i="1" s="1"/>
  <c r="P13" i="1" s="1"/>
  <c r="AH212" i="1"/>
  <c r="AG212" i="1"/>
  <c r="AF212" i="1"/>
  <c r="AE212" i="1"/>
  <c r="AD212" i="1"/>
  <c r="AC212" i="1"/>
  <c r="AB212" i="1"/>
  <c r="AA212" i="1"/>
  <c r="Z212" i="1"/>
  <c r="Y212" i="1"/>
  <c r="X212" i="1"/>
  <c r="W212" i="1" s="1"/>
  <c r="V212" i="1"/>
  <c r="U212" i="1"/>
  <c r="T212" i="1"/>
  <c r="S212" i="1"/>
  <c r="R212" i="1"/>
  <c r="Q212" i="1"/>
  <c r="P212" i="1"/>
  <c r="O212" i="1"/>
  <c r="N212" i="1"/>
  <c r="M212" i="1"/>
  <c r="L212" i="1"/>
  <c r="K212" i="1" s="1"/>
  <c r="J212" i="1"/>
  <c r="I212" i="1"/>
  <c r="H212" i="1"/>
  <c r="G212" i="1"/>
  <c r="F212" i="1"/>
  <c r="E212" i="1"/>
  <c r="AK211" i="1"/>
  <c r="AJ211" i="1"/>
  <c r="AI211" i="1"/>
  <c r="AL211" i="1" s="1"/>
  <c r="AH211" i="1"/>
  <c r="AG211" i="1"/>
  <c r="AF211" i="1" s="1"/>
  <c r="AE211" i="1"/>
  <c r="AD211" i="1"/>
  <c r="AC211" i="1"/>
  <c r="AB211" i="1"/>
  <c r="AA211" i="1"/>
  <c r="Z211" i="1"/>
  <c r="Y211" i="1"/>
  <c r="X211" i="1"/>
  <c r="W211" i="1"/>
  <c r="V211" i="1"/>
  <c r="U211" i="1"/>
  <c r="T211" i="1" s="1"/>
  <c r="S211" i="1"/>
  <c r="R211" i="1"/>
  <c r="Q211" i="1"/>
  <c r="P211" i="1"/>
  <c r="O211" i="1"/>
  <c r="N211" i="1"/>
  <c r="M211" i="1"/>
  <c r="L211" i="1"/>
  <c r="K211" i="1"/>
  <c r="J211" i="1"/>
  <c r="I211" i="1"/>
  <c r="H211" i="1" s="1"/>
  <c r="G211" i="1"/>
  <c r="F211" i="1"/>
  <c r="E211" i="1"/>
  <c r="AK210" i="1"/>
  <c r="AJ210" i="1"/>
  <c r="AI210" i="1"/>
  <c r="AL210" i="1" s="1"/>
  <c r="P11" i="1" s="1"/>
  <c r="AH210" i="1"/>
  <c r="AG210" i="1"/>
  <c r="AF210" i="1"/>
  <c r="AE210" i="1"/>
  <c r="AD210" i="1"/>
  <c r="AC210" i="1"/>
  <c r="AB210" i="1"/>
  <c r="AA210" i="1"/>
  <c r="Z210" i="1" s="1"/>
  <c r="Y210" i="1"/>
  <c r="X210" i="1"/>
  <c r="W210" i="1"/>
  <c r="V210" i="1"/>
  <c r="U210" i="1"/>
  <c r="T210" i="1"/>
  <c r="S210" i="1"/>
  <c r="R210" i="1"/>
  <c r="Q210" i="1"/>
  <c r="P210" i="1"/>
  <c r="O210" i="1"/>
  <c r="N210" i="1" s="1"/>
  <c r="M210" i="1"/>
  <c r="L210" i="1"/>
  <c r="K210" i="1"/>
  <c r="J210" i="1"/>
  <c r="I210" i="1"/>
  <c r="H210" i="1"/>
  <c r="G210" i="1"/>
  <c r="F210" i="1"/>
  <c r="E210" i="1"/>
  <c r="AL205" i="1"/>
  <c r="N39" i="1" s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AL203" i="1"/>
  <c r="N37" i="1" s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AK202" i="1"/>
  <c r="AJ202" i="1"/>
  <c r="AI202" i="1"/>
  <c r="AL202" i="1" s="1"/>
  <c r="N36" i="1" s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AK201" i="1"/>
  <c r="AJ201" i="1"/>
  <c r="AI201" i="1"/>
  <c r="AL201" i="1" s="1"/>
  <c r="N35" i="1" s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AK200" i="1"/>
  <c r="AJ200" i="1"/>
  <c r="AI200" i="1"/>
  <c r="AL200" i="1" s="1"/>
  <c r="N34" i="1" s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AK199" i="1"/>
  <c r="AJ199" i="1"/>
  <c r="AI199" i="1"/>
  <c r="AL199" i="1" s="1"/>
  <c r="N33" i="1" s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AK198" i="1"/>
  <c r="AJ198" i="1"/>
  <c r="AI198" i="1"/>
  <c r="AL198" i="1" s="1"/>
  <c r="N32" i="1" s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AK197" i="1"/>
  <c r="AJ197" i="1"/>
  <c r="AI197" i="1"/>
  <c r="AL197" i="1" s="1"/>
  <c r="N31" i="1" s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AK196" i="1"/>
  <c r="AJ196" i="1"/>
  <c r="AI196" i="1"/>
  <c r="AL196" i="1" s="1"/>
  <c r="N30" i="1" s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AK195" i="1"/>
  <c r="AJ195" i="1"/>
  <c r="AI195" i="1"/>
  <c r="AL195" i="1" s="1"/>
  <c r="N29" i="1" s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AK194" i="1"/>
  <c r="AJ194" i="1"/>
  <c r="AI194" i="1"/>
  <c r="AL194" i="1" s="1"/>
  <c r="N28" i="1" s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AK193" i="1"/>
  <c r="AJ193" i="1"/>
  <c r="AI193" i="1"/>
  <c r="AL193" i="1" s="1"/>
  <c r="N27" i="1" s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AK192" i="1"/>
  <c r="AJ192" i="1"/>
  <c r="AI192" i="1"/>
  <c r="AL192" i="1" s="1"/>
  <c r="N26" i="1" s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AK191" i="1"/>
  <c r="AJ191" i="1"/>
  <c r="AI191" i="1"/>
  <c r="AL191" i="1" s="1"/>
  <c r="N25" i="1" s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AK190" i="1"/>
  <c r="AJ190" i="1"/>
  <c r="AI190" i="1"/>
  <c r="AL190" i="1" s="1"/>
  <c r="N24" i="1" s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AK189" i="1"/>
  <c r="AJ189" i="1"/>
  <c r="AI189" i="1"/>
  <c r="AL189" i="1" s="1"/>
  <c r="N23" i="1" s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AL188" i="1"/>
  <c r="N22" i="1" s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AK187" i="1"/>
  <c r="AI187" i="1" s="1"/>
  <c r="AL187" i="1" s="1"/>
  <c r="N21" i="1" s="1"/>
  <c r="AJ187" i="1"/>
  <c r="AH187" i="1"/>
  <c r="AF187" i="1" s="1"/>
  <c r="AG187" i="1"/>
  <c r="AE187" i="1"/>
  <c r="AD187" i="1"/>
  <c r="AC187" i="1"/>
  <c r="AB187" i="1"/>
  <c r="AA187" i="1"/>
  <c r="Z187" i="1"/>
  <c r="Y187" i="1"/>
  <c r="W187" i="1" s="1"/>
  <c r="X187" i="1"/>
  <c r="V187" i="1"/>
  <c r="T187" i="1" s="1"/>
  <c r="U187" i="1"/>
  <c r="S187" i="1"/>
  <c r="R187" i="1"/>
  <c r="Q187" i="1"/>
  <c r="P187" i="1"/>
  <c r="O187" i="1"/>
  <c r="N187" i="1"/>
  <c r="M187" i="1"/>
  <c r="K187" i="1" s="1"/>
  <c r="L187" i="1"/>
  <c r="J187" i="1"/>
  <c r="H187" i="1" s="1"/>
  <c r="I187" i="1"/>
  <c r="G187" i="1"/>
  <c r="F187" i="1"/>
  <c r="E187" i="1"/>
  <c r="AK186" i="1"/>
  <c r="AJ186" i="1"/>
  <c r="AI186" i="1"/>
  <c r="AL186" i="1" s="1"/>
  <c r="AH186" i="1"/>
  <c r="AF186" i="1" s="1"/>
  <c r="AG186" i="1"/>
  <c r="AE186" i="1"/>
  <c r="AC186" i="1" s="1"/>
  <c r="AD186" i="1"/>
  <c r="AB186" i="1"/>
  <c r="AA186" i="1"/>
  <c r="Z186" i="1"/>
  <c r="Y186" i="1"/>
  <c r="X186" i="1"/>
  <c r="W186" i="1"/>
  <c r="V186" i="1"/>
  <c r="T186" i="1" s="1"/>
  <c r="U186" i="1"/>
  <c r="S186" i="1"/>
  <c r="Q186" i="1" s="1"/>
  <c r="R186" i="1"/>
  <c r="P186" i="1"/>
  <c r="O186" i="1"/>
  <c r="N186" i="1"/>
  <c r="M186" i="1"/>
  <c r="L186" i="1"/>
  <c r="K186" i="1"/>
  <c r="J186" i="1"/>
  <c r="H186" i="1" s="1"/>
  <c r="I186" i="1"/>
  <c r="G186" i="1"/>
  <c r="E186" i="1" s="1"/>
  <c r="F186" i="1"/>
  <c r="AK185" i="1"/>
  <c r="AJ185" i="1"/>
  <c r="AI185" i="1"/>
  <c r="AL185" i="1" s="1"/>
  <c r="AH185" i="1"/>
  <c r="AF185" i="1" s="1"/>
  <c r="AG185" i="1"/>
  <c r="AE185" i="1"/>
  <c r="AC185" i="1" s="1"/>
  <c r="AD185" i="1"/>
  <c r="AB185" i="1"/>
  <c r="AA185" i="1"/>
  <c r="Z185" i="1"/>
  <c r="Y185" i="1"/>
  <c r="X185" i="1"/>
  <c r="W185" i="1"/>
  <c r="V185" i="1"/>
  <c r="T185" i="1" s="1"/>
  <c r="U185" i="1"/>
  <c r="S185" i="1"/>
  <c r="Q185" i="1" s="1"/>
  <c r="R185" i="1"/>
  <c r="P185" i="1"/>
  <c r="O185" i="1"/>
  <c r="N185" i="1"/>
  <c r="M185" i="1"/>
  <c r="L185" i="1"/>
  <c r="K185" i="1"/>
  <c r="J185" i="1"/>
  <c r="H185" i="1" s="1"/>
  <c r="I185" i="1"/>
  <c r="G185" i="1"/>
  <c r="E185" i="1" s="1"/>
  <c r="F185" i="1"/>
  <c r="AL184" i="1"/>
  <c r="AK184" i="1"/>
  <c r="AJ184" i="1"/>
  <c r="AI184" i="1"/>
  <c r="AH184" i="1"/>
  <c r="AF184" i="1" s="1"/>
  <c r="AG184" i="1"/>
  <c r="AE184" i="1"/>
  <c r="AC184" i="1" s="1"/>
  <c r="AD184" i="1"/>
  <c r="AB184" i="1"/>
  <c r="AA184" i="1"/>
  <c r="Z184" i="1"/>
  <c r="Y184" i="1"/>
  <c r="X184" i="1"/>
  <c r="W184" i="1"/>
  <c r="V184" i="1"/>
  <c r="T184" i="1" s="1"/>
  <c r="U184" i="1"/>
  <c r="S184" i="1"/>
  <c r="Q184" i="1" s="1"/>
  <c r="R184" i="1"/>
  <c r="P184" i="1"/>
  <c r="O184" i="1"/>
  <c r="N184" i="1"/>
  <c r="M184" i="1"/>
  <c r="L184" i="1"/>
  <c r="K184" i="1"/>
  <c r="J184" i="1"/>
  <c r="H184" i="1" s="1"/>
  <c r="I184" i="1"/>
  <c r="G184" i="1"/>
  <c r="E184" i="1" s="1"/>
  <c r="F184" i="1"/>
  <c r="AK183" i="1"/>
  <c r="AI183" i="1" s="1"/>
  <c r="AL183" i="1" s="1"/>
  <c r="N17" i="1" s="1"/>
  <c r="AJ183" i="1"/>
  <c r="AH183" i="1"/>
  <c r="AF183" i="1" s="1"/>
  <c r="AG183" i="1"/>
  <c r="AE183" i="1"/>
  <c r="AD183" i="1"/>
  <c r="AC183" i="1"/>
  <c r="AB183" i="1"/>
  <c r="AA183" i="1"/>
  <c r="Z183" i="1"/>
  <c r="Y183" i="1"/>
  <c r="W183" i="1" s="1"/>
  <c r="X183" i="1"/>
  <c r="V183" i="1"/>
  <c r="T183" i="1" s="1"/>
  <c r="U183" i="1"/>
  <c r="S183" i="1"/>
  <c r="R183" i="1"/>
  <c r="Q183" i="1"/>
  <c r="P183" i="1"/>
  <c r="O183" i="1"/>
  <c r="N183" i="1"/>
  <c r="M183" i="1"/>
  <c r="K183" i="1" s="1"/>
  <c r="L183" i="1"/>
  <c r="J183" i="1"/>
  <c r="H183" i="1" s="1"/>
  <c r="I183" i="1"/>
  <c r="G183" i="1"/>
  <c r="F183" i="1"/>
  <c r="E183" i="1"/>
  <c r="AK182" i="1"/>
  <c r="AJ182" i="1"/>
  <c r="AI182" i="1"/>
  <c r="AL182" i="1" s="1"/>
  <c r="AH182" i="1"/>
  <c r="AG182" i="1"/>
  <c r="AF182" i="1"/>
  <c r="AE182" i="1"/>
  <c r="AC182" i="1" s="1"/>
  <c r="AD182" i="1"/>
  <c r="AB182" i="1"/>
  <c r="Z182" i="1" s="1"/>
  <c r="AA182" i="1"/>
  <c r="Y182" i="1"/>
  <c r="X182" i="1"/>
  <c r="W182" i="1"/>
  <c r="V182" i="1"/>
  <c r="U182" i="1"/>
  <c r="T182" i="1"/>
  <c r="S182" i="1"/>
  <c r="Q182" i="1" s="1"/>
  <c r="N16" i="1" s="1"/>
  <c r="R182" i="1"/>
  <c r="P182" i="1"/>
  <c r="N182" i="1" s="1"/>
  <c r="O182" i="1"/>
  <c r="M182" i="1"/>
  <c r="L182" i="1"/>
  <c r="K182" i="1"/>
  <c r="J182" i="1"/>
  <c r="I182" i="1"/>
  <c r="H182" i="1"/>
  <c r="G182" i="1"/>
  <c r="E182" i="1" s="1"/>
  <c r="F182" i="1"/>
  <c r="AK181" i="1"/>
  <c r="AJ181" i="1"/>
  <c r="AI181" i="1" s="1"/>
  <c r="AL181" i="1" s="1"/>
  <c r="N15" i="1" s="1"/>
  <c r="AH181" i="1"/>
  <c r="AG181" i="1"/>
  <c r="AF181" i="1"/>
  <c r="AE181" i="1"/>
  <c r="AD181" i="1"/>
  <c r="AC181" i="1"/>
  <c r="AB181" i="1"/>
  <c r="AA181" i="1"/>
  <c r="Z181" i="1"/>
  <c r="Y181" i="1"/>
  <c r="X181" i="1"/>
  <c r="W181" i="1" s="1"/>
  <c r="V181" i="1"/>
  <c r="U181" i="1"/>
  <c r="T181" i="1"/>
  <c r="S181" i="1"/>
  <c r="R181" i="1"/>
  <c r="Q181" i="1"/>
  <c r="P181" i="1"/>
  <c r="O181" i="1"/>
  <c r="N181" i="1"/>
  <c r="M181" i="1"/>
  <c r="L181" i="1"/>
  <c r="K181" i="1" s="1"/>
  <c r="J181" i="1"/>
  <c r="I181" i="1"/>
  <c r="H181" i="1"/>
  <c r="G181" i="1"/>
  <c r="F181" i="1"/>
  <c r="E181" i="1"/>
  <c r="AK180" i="1"/>
  <c r="AJ180" i="1"/>
  <c r="AI180" i="1"/>
  <c r="AL180" i="1" s="1"/>
  <c r="AH180" i="1"/>
  <c r="AG180" i="1"/>
  <c r="AF180" i="1" s="1"/>
  <c r="AE180" i="1"/>
  <c r="AD180" i="1"/>
  <c r="AC180" i="1"/>
  <c r="AB180" i="1"/>
  <c r="AA180" i="1"/>
  <c r="Z180" i="1"/>
  <c r="Y180" i="1"/>
  <c r="X180" i="1"/>
  <c r="W180" i="1"/>
  <c r="V180" i="1"/>
  <c r="U180" i="1"/>
  <c r="T180" i="1" s="1"/>
  <c r="S180" i="1"/>
  <c r="R180" i="1"/>
  <c r="Q180" i="1"/>
  <c r="P180" i="1"/>
  <c r="O180" i="1"/>
  <c r="N180" i="1"/>
  <c r="M180" i="1"/>
  <c r="L180" i="1"/>
  <c r="K180" i="1"/>
  <c r="J180" i="1"/>
  <c r="I180" i="1"/>
  <c r="H180" i="1" s="1"/>
  <c r="G180" i="1"/>
  <c r="F180" i="1"/>
  <c r="E180" i="1"/>
  <c r="AK179" i="1"/>
  <c r="AJ179" i="1"/>
  <c r="AI179" i="1" s="1"/>
  <c r="AL179" i="1" s="1"/>
  <c r="N13" i="1" s="1"/>
  <c r="AH179" i="1"/>
  <c r="AG179" i="1"/>
  <c r="AF179" i="1"/>
  <c r="AE179" i="1"/>
  <c r="AD179" i="1"/>
  <c r="AC179" i="1"/>
  <c r="AB179" i="1"/>
  <c r="AA179" i="1"/>
  <c r="Z179" i="1"/>
  <c r="Y179" i="1"/>
  <c r="X179" i="1"/>
  <c r="W179" i="1" s="1"/>
  <c r="V179" i="1"/>
  <c r="U179" i="1"/>
  <c r="T179" i="1"/>
  <c r="S179" i="1"/>
  <c r="R179" i="1"/>
  <c r="Q179" i="1"/>
  <c r="P179" i="1"/>
  <c r="O179" i="1"/>
  <c r="N179" i="1"/>
  <c r="M179" i="1"/>
  <c r="L179" i="1"/>
  <c r="K179" i="1" s="1"/>
  <c r="J179" i="1"/>
  <c r="I179" i="1"/>
  <c r="H179" i="1"/>
  <c r="G179" i="1"/>
  <c r="F179" i="1"/>
  <c r="E179" i="1"/>
  <c r="AK178" i="1"/>
  <c r="AJ178" i="1"/>
  <c r="AI178" i="1"/>
  <c r="AL178" i="1" s="1"/>
  <c r="AH178" i="1"/>
  <c r="AG178" i="1"/>
  <c r="AF178" i="1"/>
  <c r="AE178" i="1"/>
  <c r="AD178" i="1"/>
  <c r="AC178" i="1"/>
  <c r="AB178" i="1"/>
  <c r="AA178" i="1"/>
  <c r="Z178" i="1" s="1"/>
  <c r="Y178" i="1"/>
  <c r="X178" i="1"/>
  <c r="W178" i="1"/>
  <c r="V178" i="1"/>
  <c r="U178" i="1"/>
  <c r="T178" i="1"/>
  <c r="S178" i="1"/>
  <c r="R178" i="1"/>
  <c r="Q178" i="1"/>
  <c r="P178" i="1"/>
  <c r="O178" i="1"/>
  <c r="N178" i="1" s="1"/>
  <c r="M178" i="1"/>
  <c r="L178" i="1"/>
  <c r="K178" i="1"/>
  <c r="J178" i="1"/>
  <c r="I178" i="1"/>
  <c r="H178" i="1"/>
  <c r="G178" i="1"/>
  <c r="F178" i="1"/>
  <c r="E178" i="1"/>
  <c r="AK177" i="1"/>
  <c r="AJ177" i="1"/>
  <c r="AI177" i="1"/>
  <c r="AL177" i="1" s="1"/>
  <c r="AH177" i="1"/>
  <c r="AG177" i="1"/>
  <c r="AF177" i="1"/>
  <c r="AE177" i="1"/>
  <c r="AD177" i="1"/>
  <c r="AC177" i="1" s="1"/>
  <c r="AB177" i="1"/>
  <c r="AA177" i="1"/>
  <c r="Z177" i="1"/>
  <c r="Y177" i="1"/>
  <c r="X177" i="1"/>
  <c r="W177" i="1"/>
  <c r="V177" i="1"/>
  <c r="U177" i="1"/>
  <c r="T177" i="1"/>
  <c r="S177" i="1"/>
  <c r="R177" i="1"/>
  <c r="Q177" i="1" s="1"/>
  <c r="P177" i="1"/>
  <c r="O177" i="1"/>
  <c r="N177" i="1"/>
  <c r="M177" i="1"/>
  <c r="L177" i="1"/>
  <c r="K177" i="1"/>
  <c r="J177" i="1"/>
  <c r="I177" i="1"/>
  <c r="H177" i="1"/>
  <c r="G177" i="1"/>
  <c r="F177" i="1"/>
  <c r="E177" i="1" s="1"/>
  <c r="AL172" i="1"/>
  <c r="L39" i="1" s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AL171" i="1"/>
  <c r="L38" i="1" s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AK170" i="1"/>
  <c r="AJ170" i="1"/>
  <c r="AI170" i="1"/>
  <c r="AL170" i="1" s="1"/>
  <c r="L37" i="1" s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AK169" i="1"/>
  <c r="AJ169" i="1"/>
  <c r="AI169" i="1"/>
  <c r="AL169" i="1" s="1"/>
  <c r="L36" i="1" s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AK168" i="1"/>
  <c r="AJ168" i="1"/>
  <c r="AI168" i="1"/>
  <c r="AL168" i="1" s="1"/>
  <c r="L35" i="1" s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AL167" i="1"/>
  <c r="L34" i="1" s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AK166" i="1"/>
  <c r="AJ166" i="1"/>
  <c r="AI166" i="1"/>
  <c r="AL166" i="1" s="1"/>
  <c r="L33" i="1" s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AK165" i="1"/>
  <c r="AJ165" i="1"/>
  <c r="AI165" i="1"/>
  <c r="AL165" i="1" s="1"/>
  <c r="L32" i="1" s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AL164" i="1"/>
  <c r="L31" i="1" s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AK163" i="1"/>
  <c r="AJ163" i="1"/>
  <c r="AI163" i="1"/>
  <c r="AL163" i="1" s="1"/>
  <c r="L30" i="1" s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AK162" i="1"/>
  <c r="AJ162" i="1"/>
  <c r="AI162" i="1"/>
  <c r="AL162" i="1" s="1"/>
  <c r="L29" i="1" s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AK161" i="1"/>
  <c r="AJ161" i="1"/>
  <c r="AI161" i="1"/>
  <c r="AL161" i="1" s="1"/>
  <c r="L28" i="1" s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AK160" i="1"/>
  <c r="AJ160" i="1"/>
  <c r="AI160" i="1"/>
  <c r="AL160" i="1" s="1"/>
  <c r="L27" i="1" s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AK158" i="1"/>
  <c r="AJ158" i="1"/>
  <c r="AI158" i="1"/>
  <c r="AL158" i="1" s="1"/>
  <c r="L25" i="1" s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AL157" i="1"/>
  <c r="L24" i="1" s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AK156" i="1"/>
  <c r="AJ156" i="1"/>
  <c r="AI156" i="1"/>
  <c r="AL156" i="1" s="1"/>
  <c r="L23" i="1" s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AK155" i="1"/>
  <c r="AJ155" i="1"/>
  <c r="AI155" i="1"/>
  <c r="AL155" i="1" s="1"/>
  <c r="L22" i="1" s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AK154" i="1"/>
  <c r="AJ154" i="1"/>
  <c r="AI154" i="1"/>
  <c r="AL154" i="1" s="1"/>
  <c r="AH154" i="1"/>
  <c r="AG154" i="1"/>
  <c r="AF154" i="1"/>
  <c r="AE154" i="1"/>
  <c r="AC154" i="1" s="1"/>
  <c r="AD154" i="1"/>
  <c r="AB154" i="1"/>
  <c r="Z154" i="1" s="1"/>
  <c r="AA154" i="1"/>
  <c r="Y154" i="1"/>
  <c r="X154" i="1"/>
  <c r="W154" i="1"/>
  <c r="V154" i="1"/>
  <c r="U154" i="1"/>
  <c r="T154" i="1"/>
  <c r="S154" i="1"/>
  <c r="Q154" i="1" s="1"/>
  <c r="R154" i="1"/>
  <c r="P154" i="1"/>
  <c r="N154" i="1" s="1"/>
  <c r="O154" i="1"/>
  <c r="M154" i="1"/>
  <c r="L154" i="1"/>
  <c r="K154" i="1"/>
  <c r="J154" i="1"/>
  <c r="I154" i="1"/>
  <c r="H154" i="1"/>
  <c r="G154" i="1"/>
  <c r="E154" i="1" s="1"/>
  <c r="F154" i="1"/>
  <c r="AK153" i="1"/>
  <c r="AI153" i="1" s="1"/>
  <c r="AL153" i="1" s="1"/>
  <c r="L20" i="1" s="1"/>
  <c r="AJ153" i="1"/>
  <c r="AH153" i="1"/>
  <c r="AG153" i="1"/>
  <c r="AF153" i="1"/>
  <c r="AE153" i="1"/>
  <c r="AD153" i="1"/>
  <c r="AC153" i="1"/>
  <c r="AB153" i="1"/>
  <c r="Z153" i="1" s="1"/>
  <c r="AA153" i="1"/>
  <c r="Y153" i="1"/>
  <c r="W153" i="1" s="1"/>
  <c r="X153" i="1"/>
  <c r="V153" i="1"/>
  <c r="U153" i="1"/>
  <c r="T153" i="1"/>
  <c r="S153" i="1"/>
  <c r="R153" i="1"/>
  <c r="Q153" i="1"/>
  <c r="P153" i="1"/>
  <c r="N153" i="1" s="1"/>
  <c r="O153" i="1"/>
  <c r="M153" i="1"/>
  <c r="K153" i="1" s="1"/>
  <c r="L153" i="1"/>
  <c r="J153" i="1"/>
  <c r="I153" i="1"/>
  <c r="H153" i="1"/>
  <c r="G153" i="1"/>
  <c r="F153" i="1"/>
  <c r="E153" i="1"/>
  <c r="AK152" i="1"/>
  <c r="AI152" i="1" s="1"/>
  <c r="AL152" i="1" s="1"/>
  <c r="L19" i="1" s="1"/>
  <c r="AJ152" i="1"/>
  <c r="AH152" i="1"/>
  <c r="AF152" i="1" s="1"/>
  <c r="AG152" i="1"/>
  <c r="AE152" i="1"/>
  <c r="AD152" i="1"/>
  <c r="AC152" i="1"/>
  <c r="AB152" i="1"/>
  <c r="AA152" i="1"/>
  <c r="Z152" i="1"/>
  <c r="Y152" i="1"/>
  <c r="W152" i="1" s="1"/>
  <c r="X152" i="1"/>
  <c r="V152" i="1"/>
  <c r="T152" i="1" s="1"/>
  <c r="U152" i="1"/>
  <c r="S152" i="1"/>
  <c r="R152" i="1"/>
  <c r="Q152" i="1"/>
  <c r="P152" i="1"/>
  <c r="O152" i="1"/>
  <c r="N152" i="1"/>
  <c r="M152" i="1"/>
  <c r="K152" i="1" s="1"/>
  <c r="L152" i="1"/>
  <c r="J152" i="1"/>
  <c r="H152" i="1" s="1"/>
  <c r="I152" i="1"/>
  <c r="G152" i="1"/>
  <c r="F152" i="1"/>
  <c r="E152" i="1"/>
  <c r="AK151" i="1"/>
  <c r="AI151" i="1" s="1"/>
  <c r="AL151" i="1" s="1"/>
  <c r="AJ151" i="1"/>
  <c r="AH151" i="1"/>
  <c r="AF151" i="1" s="1"/>
  <c r="AG151" i="1"/>
  <c r="AE151" i="1"/>
  <c r="AC151" i="1" s="1"/>
  <c r="AD151" i="1"/>
  <c r="AB151" i="1"/>
  <c r="Z151" i="1" s="1"/>
  <c r="AA151" i="1"/>
  <c r="Y151" i="1"/>
  <c r="X151" i="1"/>
  <c r="W151" i="1"/>
  <c r="V151" i="1"/>
  <c r="T151" i="1" s="1"/>
  <c r="U151" i="1"/>
  <c r="S151" i="1"/>
  <c r="Q151" i="1" s="1"/>
  <c r="R151" i="1"/>
  <c r="P151" i="1"/>
  <c r="N151" i="1" s="1"/>
  <c r="O151" i="1"/>
  <c r="M151" i="1"/>
  <c r="K151" i="1" s="1"/>
  <c r="L151" i="1"/>
  <c r="J151" i="1"/>
  <c r="H151" i="1" s="1"/>
  <c r="I151" i="1"/>
  <c r="G151" i="1"/>
  <c r="E151" i="1" s="1"/>
  <c r="F151" i="1"/>
  <c r="AK150" i="1"/>
  <c r="AI150" i="1" s="1"/>
  <c r="AL150" i="1" s="1"/>
  <c r="AJ150" i="1"/>
  <c r="AH150" i="1"/>
  <c r="AF150" i="1" s="1"/>
  <c r="AG150" i="1"/>
  <c r="AE150" i="1"/>
  <c r="AC150" i="1" s="1"/>
  <c r="AD150" i="1"/>
  <c r="AB150" i="1"/>
  <c r="Z150" i="1" s="1"/>
  <c r="AA150" i="1"/>
  <c r="Y150" i="1"/>
  <c r="X150" i="1"/>
  <c r="W150" i="1"/>
  <c r="V150" i="1"/>
  <c r="T150" i="1" s="1"/>
  <c r="U150" i="1"/>
  <c r="S150" i="1"/>
  <c r="Q150" i="1" s="1"/>
  <c r="R150" i="1"/>
  <c r="P150" i="1"/>
  <c r="N150" i="1" s="1"/>
  <c r="O150" i="1"/>
  <c r="M150" i="1"/>
  <c r="K150" i="1" s="1"/>
  <c r="L150" i="1"/>
  <c r="J150" i="1"/>
  <c r="I150" i="1"/>
  <c r="H150" i="1"/>
  <c r="G150" i="1"/>
  <c r="E150" i="1" s="1"/>
  <c r="F150" i="1"/>
  <c r="AK149" i="1"/>
  <c r="AI149" i="1" s="1"/>
  <c r="AL149" i="1" s="1"/>
  <c r="AJ149" i="1"/>
  <c r="AH149" i="1"/>
  <c r="AF149" i="1" s="1"/>
  <c r="AG149" i="1"/>
  <c r="AE149" i="1"/>
  <c r="AC149" i="1" s="1"/>
  <c r="AD149" i="1"/>
  <c r="AB149" i="1"/>
  <c r="Z149" i="1" s="1"/>
  <c r="AA149" i="1"/>
  <c r="Y149" i="1"/>
  <c r="W149" i="1" s="1"/>
  <c r="X149" i="1"/>
  <c r="V149" i="1"/>
  <c r="T149" i="1" s="1"/>
  <c r="U149" i="1"/>
  <c r="S149" i="1"/>
  <c r="Q149" i="1" s="1"/>
  <c r="R149" i="1"/>
  <c r="P149" i="1"/>
  <c r="N149" i="1" s="1"/>
  <c r="O149" i="1"/>
  <c r="M149" i="1"/>
  <c r="K149" i="1" s="1"/>
  <c r="L149" i="1"/>
  <c r="J149" i="1"/>
  <c r="H149" i="1" s="1"/>
  <c r="I149" i="1"/>
  <c r="G149" i="1"/>
  <c r="E149" i="1" s="1"/>
  <c r="F149" i="1"/>
  <c r="AK148" i="1"/>
  <c r="AJ148" i="1"/>
  <c r="AI148" i="1"/>
  <c r="AL148" i="1" s="1"/>
  <c r="L15" i="1" s="1"/>
  <c r="AH148" i="1"/>
  <c r="AG148" i="1"/>
  <c r="AF148" i="1"/>
  <c r="AE148" i="1"/>
  <c r="AD148" i="1"/>
  <c r="AC148" i="1" s="1"/>
  <c r="AB148" i="1"/>
  <c r="AA148" i="1"/>
  <c r="Z148" i="1"/>
  <c r="Y148" i="1"/>
  <c r="X148" i="1"/>
  <c r="W148" i="1"/>
  <c r="V148" i="1"/>
  <c r="U148" i="1"/>
  <c r="T148" i="1" s="1"/>
  <c r="S148" i="1"/>
  <c r="R148" i="1"/>
  <c r="Q148" i="1" s="1"/>
  <c r="P148" i="1"/>
  <c r="O148" i="1"/>
  <c r="N148" i="1" s="1"/>
  <c r="M148" i="1"/>
  <c r="L148" i="1"/>
  <c r="K148" i="1" s="1"/>
  <c r="J148" i="1"/>
  <c r="I148" i="1"/>
  <c r="H148" i="1"/>
  <c r="G148" i="1"/>
  <c r="F148" i="1"/>
  <c r="E148" i="1" s="1"/>
  <c r="AK147" i="1"/>
  <c r="AJ147" i="1"/>
  <c r="AI147" i="1"/>
  <c r="AL147" i="1" s="1"/>
  <c r="L14" i="1" s="1"/>
  <c r="AH147" i="1"/>
  <c r="AG147" i="1"/>
  <c r="AF147" i="1"/>
  <c r="AE147" i="1"/>
  <c r="AD147" i="1"/>
  <c r="AC147" i="1" s="1"/>
  <c r="AB147" i="1"/>
  <c r="AA147" i="1"/>
  <c r="Z147" i="1" s="1"/>
  <c r="Y147" i="1"/>
  <c r="X147" i="1"/>
  <c r="W147" i="1" s="1"/>
  <c r="V147" i="1"/>
  <c r="U147" i="1"/>
  <c r="T147" i="1" s="1"/>
  <c r="S147" i="1"/>
  <c r="R147" i="1"/>
  <c r="Q147" i="1"/>
  <c r="P147" i="1"/>
  <c r="O147" i="1"/>
  <c r="N147" i="1" s="1"/>
  <c r="M147" i="1"/>
  <c r="L147" i="1"/>
  <c r="K147" i="1" s="1"/>
  <c r="J147" i="1"/>
  <c r="I147" i="1"/>
  <c r="H147" i="1" s="1"/>
  <c r="G147" i="1"/>
  <c r="F147" i="1"/>
  <c r="E147" i="1"/>
  <c r="AK146" i="1"/>
  <c r="AJ146" i="1"/>
  <c r="AI146" i="1" s="1"/>
  <c r="AL146" i="1" s="1"/>
  <c r="AH146" i="1"/>
  <c r="AG146" i="1"/>
  <c r="AF146" i="1" s="1"/>
  <c r="AE146" i="1"/>
  <c r="AD146" i="1"/>
  <c r="AC146" i="1"/>
  <c r="AB146" i="1"/>
  <c r="AA146" i="1"/>
  <c r="Z146" i="1"/>
  <c r="Y146" i="1"/>
  <c r="X146" i="1"/>
  <c r="W146" i="1" s="1"/>
  <c r="V146" i="1"/>
  <c r="U146" i="1"/>
  <c r="T146" i="1"/>
  <c r="S146" i="1"/>
  <c r="R146" i="1"/>
  <c r="Q146" i="1"/>
  <c r="P146" i="1"/>
  <c r="O146" i="1"/>
  <c r="N146" i="1" s="1"/>
  <c r="M146" i="1"/>
  <c r="L146" i="1"/>
  <c r="K146" i="1" s="1"/>
  <c r="J146" i="1"/>
  <c r="I146" i="1"/>
  <c r="H146" i="1"/>
  <c r="G146" i="1"/>
  <c r="F146" i="1"/>
  <c r="E146" i="1" s="1"/>
  <c r="AK145" i="1"/>
  <c r="AJ145" i="1"/>
  <c r="AI145" i="1"/>
  <c r="AL145" i="1" s="1"/>
  <c r="AH145" i="1"/>
  <c r="AG145" i="1"/>
  <c r="AF145" i="1" s="1"/>
  <c r="AE145" i="1"/>
  <c r="AD145" i="1"/>
  <c r="AC145" i="1" s="1"/>
  <c r="AB145" i="1"/>
  <c r="AA145" i="1"/>
  <c r="Z145" i="1"/>
  <c r="Y145" i="1"/>
  <c r="X145" i="1"/>
  <c r="W145" i="1"/>
  <c r="V145" i="1"/>
  <c r="U145" i="1"/>
  <c r="T145" i="1" s="1"/>
  <c r="S145" i="1"/>
  <c r="R145" i="1"/>
  <c r="Q145" i="1"/>
  <c r="P145" i="1"/>
  <c r="O145" i="1"/>
  <c r="N145" i="1" s="1"/>
  <c r="M145" i="1"/>
  <c r="L145" i="1"/>
  <c r="K145" i="1" s="1"/>
  <c r="J145" i="1"/>
  <c r="I145" i="1"/>
  <c r="H145" i="1" s="1"/>
  <c r="G145" i="1"/>
  <c r="F145" i="1"/>
  <c r="E145" i="1" s="1"/>
  <c r="AK144" i="1"/>
  <c r="AJ144" i="1"/>
  <c r="AI144" i="1" s="1"/>
  <c r="AL144" i="1" s="1"/>
  <c r="AH144" i="1"/>
  <c r="AG144" i="1"/>
  <c r="AF144" i="1"/>
  <c r="AE144" i="1"/>
  <c r="AD144" i="1"/>
  <c r="AC144" i="1" s="1"/>
  <c r="AB144" i="1"/>
  <c r="AA144" i="1"/>
  <c r="Z144" i="1" s="1"/>
  <c r="Y144" i="1"/>
  <c r="X144" i="1"/>
  <c r="W144" i="1"/>
  <c r="V144" i="1"/>
  <c r="U144" i="1"/>
  <c r="T144" i="1"/>
  <c r="S144" i="1"/>
  <c r="R144" i="1"/>
  <c r="Q144" i="1" s="1"/>
  <c r="P144" i="1"/>
  <c r="O144" i="1"/>
  <c r="N144" i="1"/>
  <c r="M144" i="1"/>
  <c r="L144" i="1"/>
  <c r="K144" i="1"/>
  <c r="J144" i="1"/>
  <c r="I144" i="1"/>
  <c r="H144" i="1" s="1"/>
  <c r="G144" i="1"/>
  <c r="F144" i="1"/>
  <c r="E144" i="1" s="1"/>
  <c r="AJ139" i="1"/>
  <c r="AI139" i="1"/>
  <c r="AL139" i="1" s="1"/>
  <c r="J39" i="1" s="1"/>
  <c r="AG139" i="1"/>
  <c r="AF139" i="1"/>
  <c r="AD139" i="1"/>
  <c r="AC139" i="1"/>
  <c r="AA139" i="1"/>
  <c r="Z139" i="1"/>
  <c r="X139" i="1"/>
  <c r="W139" i="1"/>
  <c r="U139" i="1"/>
  <c r="T139" i="1"/>
  <c r="R139" i="1"/>
  <c r="Q139" i="1"/>
  <c r="O139" i="1"/>
  <c r="N139" i="1"/>
  <c r="L139" i="1"/>
  <c r="K139" i="1"/>
  <c r="I139" i="1"/>
  <c r="H139" i="1"/>
  <c r="F139" i="1"/>
  <c r="E139" i="1"/>
  <c r="AL138" i="1"/>
  <c r="J38" i="1" s="1"/>
  <c r="AJ138" i="1"/>
  <c r="AI138" i="1"/>
  <c r="AG138" i="1"/>
  <c r="AF138" i="1"/>
  <c r="AD138" i="1"/>
  <c r="AC138" i="1"/>
  <c r="AA138" i="1"/>
  <c r="Z138" i="1"/>
  <c r="X138" i="1"/>
  <c r="W138" i="1"/>
  <c r="U138" i="1"/>
  <c r="T138" i="1"/>
  <c r="R138" i="1"/>
  <c r="Q138" i="1"/>
  <c r="O138" i="1"/>
  <c r="N138" i="1"/>
  <c r="L138" i="1"/>
  <c r="K138" i="1"/>
  <c r="I138" i="1"/>
  <c r="H138" i="1"/>
  <c r="F138" i="1"/>
  <c r="E138" i="1"/>
  <c r="AJ137" i="1"/>
  <c r="AI137" i="1"/>
  <c r="AL137" i="1" s="1"/>
  <c r="J37" i="1" s="1"/>
  <c r="AG137" i="1"/>
  <c r="AF137" i="1"/>
  <c r="AD137" i="1"/>
  <c r="AC137" i="1"/>
  <c r="AA137" i="1"/>
  <c r="Z137" i="1"/>
  <c r="X137" i="1"/>
  <c r="W137" i="1"/>
  <c r="U137" i="1"/>
  <c r="T137" i="1"/>
  <c r="R137" i="1"/>
  <c r="Q137" i="1"/>
  <c r="O137" i="1"/>
  <c r="N137" i="1"/>
  <c r="L137" i="1"/>
  <c r="K137" i="1"/>
  <c r="I137" i="1"/>
  <c r="H137" i="1"/>
  <c r="F137" i="1"/>
  <c r="E137" i="1"/>
  <c r="AJ136" i="1"/>
  <c r="AI136" i="1"/>
  <c r="AL136" i="1" s="1"/>
  <c r="J36" i="1" s="1"/>
  <c r="AG136" i="1"/>
  <c r="AF136" i="1"/>
  <c r="AD136" i="1"/>
  <c r="AC136" i="1"/>
  <c r="AA136" i="1"/>
  <c r="Z136" i="1"/>
  <c r="X136" i="1"/>
  <c r="W136" i="1"/>
  <c r="U136" i="1"/>
  <c r="T136" i="1"/>
  <c r="R136" i="1"/>
  <c r="Q136" i="1"/>
  <c r="O136" i="1"/>
  <c r="N136" i="1"/>
  <c r="L136" i="1"/>
  <c r="K136" i="1"/>
  <c r="I136" i="1"/>
  <c r="H136" i="1"/>
  <c r="F136" i="1"/>
  <c r="E136" i="1"/>
  <c r="AL135" i="1"/>
  <c r="J35" i="1" s="1"/>
  <c r="AJ135" i="1"/>
  <c r="AI135" i="1"/>
  <c r="AG135" i="1"/>
  <c r="AF135" i="1"/>
  <c r="AD135" i="1"/>
  <c r="AC135" i="1"/>
  <c r="AA135" i="1"/>
  <c r="Z135" i="1"/>
  <c r="X135" i="1"/>
  <c r="W135" i="1"/>
  <c r="U135" i="1"/>
  <c r="T135" i="1"/>
  <c r="R135" i="1"/>
  <c r="Q135" i="1"/>
  <c r="O135" i="1"/>
  <c r="N135" i="1"/>
  <c r="L135" i="1"/>
  <c r="K135" i="1"/>
  <c r="I135" i="1"/>
  <c r="H135" i="1"/>
  <c r="F135" i="1"/>
  <c r="E135" i="1"/>
  <c r="AJ134" i="1"/>
  <c r="AI134" i="1"/>
  <c r="AL134" i="1" s="1"/>
  <c r="J34" i="1" s="1"/>
  <c r="AG134" i="1"/>
  <c r="AF134" i="1"/>
  <c r="AD134" i="1"/>
  <c r="AC134" i="1"/>
  <c r="AA134" i="1"/>
  <c r="Z134" i="1"/>
  <c r="X134" i="1"/>
  <c r="W134" i="1"/>
  <c r="U134" i="1"/>
  <c r="T134" i="1"/>
  <c r="R134" i="1"/>
  <c r="Q134" i="1"/>
  <c r="O134" i="1"/>
  <c r="N134" i="1"/>
  <c r="L134" i="1"/>
  <c r="K134" i="1"/>
  <c r="I134" i="1"/>
  <c r="H134" i="1"/>
  <c r="F134" i="1"/>
  <c r="E134" i="1"/>
  <c r="AL133" i="1"/>
  <c r="J33" i="1" s="1"/>
  <c r="AJ133" i="1"/>
  <c r="AI133" i="1"/>
  <c r="AG133" i="1"/>
  <c r="AF133" i="1"/>
  <c r="AD133" i="1"/>
  <c r="AC133" i="1"/>
  <c r="AA133" i="1"/>
  <c r="Z133" i="1"/>
  <c r="X133" i="1"/>
  <c r="W133" i="1"/>
  <c r="U133" i="1"/>
  <c r="T133" i="1"/>
  <c r="R133" i="1"/>
  <c r="Q133" i="1"/>
  <c r="O133" i="1"/>
  <c r="N133" i="1"/>
  <c r="L133" i="1"/>
  <c r="K133" i="1"/>
  <c r="I133" i="1"/>
  <c r="H133" i="1"/>
  <c r="F133" i="1"/>
  <c r="E133" i="1"/>
  <c r="AJ132" i="1"/>
  <c r="AI132" i="1"/>
  <c r="AL132" i="1" s="1"/>
  <c r="J32" i="1" s="1"/>
  <c r="AG132" i="1"/>
  <c r="AF132" i="1"/>
  <c r="AD132" i="1"/>
  <c r="AC132" i="1"/>
  <c r="AA132" i="1"/>
  <c r="Z132" i="1"/>
  <c r="X132" i="1"/>
  <c r="W132" i="1"/>
  <c r="U132" i="1"/>
  <c r="T132" i="1"/>
  <c r="R132" i="1"/>
  <c r="Q132" i="1"/>
  <c r="O132" i="1"/>
  <c r="N132" i="1"/>
  <c r="L132" i="1"/>
  <c r="K132" i="1"/>
  <c r="I132" i="1"/>
  <c r="H132" i="1"/>
  <c r="F132" i="1"/>
  <c r="E132" i="1"/>
  <c r="AJ131" i="1"/>
  <c r="AI131" i="1"/>
  <c r="AL131" i="1" s="1"/>
  <c r="J31" i="1" s="1"/>
  <c r="AG131" i="1"/>
  <c r="AF131" i="1"/>
  <c r="AD131" i="1"/>
  <c r="AC131" i="1"/>
  <c r="AA131" i="1"/>
  <c r="Z131" i="1"/>
  <c r="X131" i="1"/>
  <c r="W131" i="1"/>
  <c r="U131" i="1"/>
  <c r="T131" i="1"/>
  <c r="R131" i="1"/>
  <c r="Q131" i="1"/>
  <c r="O131" i="1"/>
  <c r="N131" i="1"/>
  <c r="L131" i="1"/>
  <c r="K131" i="1"/>
  <c r="I131" i="1"/>
  <c r="H131" i="1"/>
  <c r="F131" i="1"/>
  <c r="E131" i="1"/>
  <c r="AJ130" i="1"/>
  <c r="AI130" i="1"/>
  <c r="AL130" i="1" s="1"/>
  <c r="J30" i="1" s="1"/>
  <c r="AG130" i="1"/>
  <c r="AF130" i="1"/>
  <c r="AD130" i="1"/>
  <c r="AC130" i="1"/>
  <c r="AA130" i="1"/>
  <c r="Z130" i="1"/>
  <c r="X130" i="1"/>
  <c r="W130" i="1"/>
  <c r="U130" i="1"/>
  <c r="T130" i="1"/>
  <c r="R130" i="1"/>
  <c r="Q130" i="1"/>
  <c r="O130" i="1"/>
  <c r="N130" i="1"/>
  <c r="L130" i="1"/>
  <c r="K130" i="1"/>
  <c r="I130" i="1"/>
  <c r="H130" i="1"/>
  <c r="F130" i="1"/>
  <c r="E130" i="1"/>
  <c r="AJ129" i="1"/>
  <c r="AI129" i="1"/>
  <c r="AL129" i="1" s="1"/>
  <c r="J29" i="1" s="1"/>
  <c r="AG129" i="1"/>
  <c r="AF129" i="1"/>
  <c r="AD129" i="1"/>
  <c r="AC129" i="1"/>
  <c r="AA129" i="1"/>
  <c r="Z129" i="1"/>
  <c r="X129" i="1"/>
  <c r="W129" i="1"/>
  <c r="U129" i="1"/>
  <c r="T129" i="1"/>
  <c r="R129" i="1"/>
  <c r="Q129" i="1"/>
  <c r="O129" i="1"/>
  <c r="N129" i="1"/>
  <c r="L129" i="1"/>
  <c r="K129" i="1"/>
  <c r="I129" i="1"/>
  <c r="H129" i="1"/>
  <c r="F129" i="1"/>
  <c r="E129" i="1"/>
  <c r="AL128" i="1"/>
  <c r="J28" i="1" s="1"/>
  <c r="AJ128" i="1"/>
  <c r="AI128" i="1"/>
  <c r="AG128" i="1"/>
  <c r="AF128" i="1"/>
  <c r="AD128" i="1"/>
  <c r="AC128" i="1"/>
  <c r="AA128" i="1"/>
  <c r="Z128" i="1"/>
  <c r="X128" i="1"/>
  <c r="W128" i="1"/>
  <c r="U128" i="1"/>
  <c r="T128" i="1"/>
  <c r="R128" i="1"/>
  <c r="Q128" i="1"/>
  <c r="O128" i="1"/>
  <c r="N128" i="1"/>
  <c r="L128" i="1"/>
  <c r="K128" i="1"/>
  <c r="I128" i="1"/>
  <c r="H128" i="1"/>
  <c r="F128" i="1"/>
  <c r="E128" i="1"/>
  <c r="AJ127" i="1"/>
  <c r="AI127" i="1"/>
  <c r="AL127" i="1" s="1"/>
  <c r="J27" i="1" s="1"/>
  <c r="AG127" i="1"/>
  <c r="AF127" i="1"/>
  <c r="AD127" i="1"/>
  <c r="AC127" i="1"/>
  <c r="AA127" i="1"/>
  <c r="Z127" i="1"/>
  <c r="X127" i="1"/>
  <c r="W127" i="1"/>
  <c r="U127" i="1"/>
  <c r="T127" i="1"/>
  <c r="R127" i="1"/>
  <c r="Q127" i="1"/>
  <c r="O127" i="1"/>
  <c r="N127" i="1"/>
  <c r="L127" i="1"/>
  <c r="K127" i="1"/>
  <c r="I127" i="1"/>
  <c r="H127" i="1"/>
  <c r="F127" i="1"/>
  <c r="E127" i="1"/>
  <c r="AJ126" i="1"/>
  <c r="AI126" i="1"/>
  <c r="AL126" i="1" s="1"/>
  <c r="J26" i="1" s="1"/>
  <c r="AG126" i="1"/>
  <c r="AF126" i="1"/>
  <c r="AD126" i="1"/>
  <c r="AC126" i="1"/>
  <c r="AA126" i="1"/>
  <c r="Z126" i="1"/>
  <c r="X126" i="1"/>
  <c r="W126" i="1"/>
  <c r="U126" i="1"/>
  <c r="T126" i="1"/>
  <c r="R126" i="1"/>
  <c r="Q126" i="1"/>
  <c r="O126" i="1"/>
  <c r="N126" i="1"/>
  <c r="L126" i="1"/>
  <c r="K126" i="1"/>
  <c r="I126" i="1"/>
  <c r="H126" i="1"/>
  <c r="F126" i="1"/>
  <c r="E126" i="1"/>
  <c r="AJ125" i="1"/>
  <c r="AI125" i="1"/>
  <c r="AL125" i="1" s="1"/>
  <c r="J25" i="1" s="1"/>
  <c r="AG125" i="1"/>
  <c r="AF125" i="1"/>
  <c r="AD125" i="1"/>
  <c r="AC125" i="1"/>
  <c r="AA125" i="1"/>
  <c r="Z125" i="1"/>
  <c r="X125" i="1"/>
  <c r="W125" i="1"/>
  <c r="U125" i="1"/>
  <c r="T125" i="1"/>
  <c r="R125" i="1"/>
  <c r="Q125" i="1"/>
  <c r="O125" i="1"/>
  <c r="N125" i="1"/>
  <c r="L125" i="1"/>
  <c r="K125" i="1"/>
  <c r="I125" i="1"/>
  <c r="H125" i="1"/>
  <c r="F125" i="1"/>
  <c r="E125" i="1"/>
  <c r="AL124" i="1"/>
  <c r="J24" i="1" s="1"/>
  <c r="AJ124" i="1"/>
  <c r="AI124" i="1"/>
  <c r="AG124" i="1"/>
  <c r="AF124" i="1"/>
  <c r="AD124" i="1"/>
  <c r="AC124" i="1"/>
  <c r="AA124" i="1"/>
  <c r="Z124" i="1"/>
  <c r="X124" i="1"/>
  <c r="W124" i="1"/>
  <c r="U124" i="1"/>
  <c r="T124" i="1"/>
  <c r="R124" i="1"/>
  <c r="Q124" i="1"/>
  <c r="O124" i="1"/>
  <c r="N124" i="1"/>
  <c r="L124" i="1"/>
  <c r="K124" i="1"/>
  <c r="I124" i="1"/>
  <c r="H124" i="1"/>
  <c r="F124" i="1"/>
  <c r="E124" i="1"/>
  <c r="AL123" i="1"/>
  <c r="J23" i="1" s="1"/>
  <c r="AJ123" i="1"/>
  <c r="AI123" i="1"/>
  <c r="AG123" i="1"/>
  <c r="AF123" i="1"/>
  <c r="AD123" i="1"/>
  <c r="AC123" i="1"/>
  <c r="AA123" i="1"/>
  <c r="Z123" i="1"/>
  <c r="X123" i="1"/>
  <c r="W123" i="1"/>
  <c r="U123" i="1"/>
  <c r="T123" i="1"/>
  <c r="R123" i="1"/>
  <c r="Q123" i="1"/>
  <c r="O123" i="1"/>
  <c r="N123" i="1"/>
  <c r="L123" i="1"/>
  <c r="K123" i="1"/>
  <c r="I123" i="1"/>
  <c r="H123" i="1"/>
  <c r="F123" i="1"/>
  <c r="E123" i="1"/>
  <c r="AJ122" i="1"/>
  <c r="AI122" i="1"/>
  <c r="AL122" i="1" s="1"/>
  <c r="J22" i="1" s="1"/>
  <c r="AG122" i="1"/>
  <c r="AF122" i="1"/>
  <c r="AD122" i="1"/>
  <c r="AC122" i="1"/>
  <c r="AA122" i="1"/>
  <c r="Z122" i="1"/>
  <c r="X122" i="1"/>
  <c r="W122" i="1"/>
  <c r="U122" i="1"/>
  <c r="T122" i="1"/>
  <c r="R122" i="1"/>
  <c r="Q122" i="1"/>
  <c r="O122" i="1"/>
  <c r="N122" i="1"/>
  <c r="L122" i="1"/>
  <c r="K122" i="1"/>
  <c r="I122" i="1"/>
  <c r="H122" i="1"/>
  <c r="F122" i="1"/>
  <c r="E122" i="1"/>
  <c r="AJ121" i="1"/>
  <c r="AI121" i="1"/>
  <c r="AL121" i="1" s="1"/>
  <c r="J21" i="1" s="1"/>
  <c r="AG121" i="1"/>
  <c r="AF121" i="1"/>
  <c r="AD121" i="1"/>
  <c r="AC121" i="1"/>
  <c r="AA121" i="1"/>
  <c r="Z121" i="1"/>
  <c r="X121" i="1"/>
  <c r="W121" i="1"/>
  <c r="U121" i="1"/>
  <c r="T121" i="1"/>
  <c r="R121" i="1"/>
  <c r="Q121" i="1"/>
  <c r="O121" i="1"/>
  <c r="N121" i="1"/>
  <c r="L121" i="1"/>
  <c r="K121" i="1"/>
  <c r="I121" i="1"/>
  <c r="H121" i="1"/>
  <c r="F121" i="1"/>
  <c r="E121" i="1"/>
  <c r="AJ120" i="1"/>
  <c r="AI120" i="1"/>
  <c r="AL120" i="1" s="1"/>
  <c r="J20" i="1" s="1"/>
  <c r="AG120" i="1"/>
  <c r="AF120" i="1"/>
  <c r="AD120" i="1"/>
  <c r="AC120" i="1"/>
  <c r="AA120" i="1"/>
  <c r="Z120" i="1"/>
  <c r="X120" i="1"/>
  <c r="W120" i="1"/>
  <c r="U120" i="1"/>
  <c r="T120" i="1"/>
  <c r="R120" i="1"/>
  <c r="Q120" i="1"/>
  <c r="O120" i="1"/>
  <c r="N120" i="1"/>
  <c r="L120" i="1"/>
  <c r="K120" i="1"/>
  <c r="I120" i="1"/>
  <c r="H120" i="1"/>
  <c r="F120" i="1"/>
  <c r="E120" i="1"/>
  <c r="AL119" i="1"/>
  <c r="J19" i="1" s="1"/>
  <c r="AJ119" i="1"/>
  <c r="AI119" i="1"/>
  <c r="AG119" i="1"/>
  <c r="AF119" i="1"/>
  <c r="AD119" i="1"/>
  <c r="AC119" i="1"/>
  <c r="AA119" i="1"/>
  <c r="Z119" i="1"/>
  <c r="X119" i="1"/>
  <c r="W119" i="1"/>
  <c r="U119" i="1"/>
  <c r="T119" i="1"/>
  <c r="R119" i="1"/>
  <c r="Q119" i="1"/>
  <c r="O119" i="1"/>
  <c r="N119" i="1"/>
  <c r="L119" i="1"/>
  <c r="K119" i="1"/>
  <c r="I119" i="1"/>
  <c r="H119" i="1"/>
  <c r="F119" i="1"/>
  <c r="E119" i="1"/>
  <c r="AJ118" i="1"/>
  <c r="AI118" i="1"/>
  <c r="AL118" i="1" s="1"/>
  <c r="J18" i="1" s="1"/>
  <c r="AG118" i="1"/>
  <c r="AF118" i="1"/>
  <c r="AD118" i="1"/>
  <c r="AC118" i="1"/>
  <c r="AA118" i="1"/>
  <c r="Z118" i="1"/>
  <c r="X118" i="1"/>
  <c r="W118" i="1"/>
  <c r="U118" i="1"/>
  <c r="T118" i="1"/>
  <c r="R118" i="1"/>
  <c r="Q118" i="1"/>
  <c r="O118" i="1"/>
  <c r="N118" i="1"/>
  <c r="L118" i="1"/>
  <c r="K118" i="1"/>
  <c r="I118" i="1"/>
  <c r="H118" i="1"/>
  <c r="F118" i="1"/>
  <c r="E118" i="1"/>
  <c r="AJ117" i="1"/>
  <c r="AI117" i="1"/>
  <c r="AL117" i="1" s="1"/>
  <c r="J17" i="1" s="1"/>
  <c r="AG117" i="1"/>
  <c r="AF117" i="1"/>
  <c r="AD117" i="1"/>
  <c r="AC117" i="1"/>
  <c r="AA117" i="1"/>
  <c r="Z117" i="1"/>
  <c r="X117" i="1"/>
  <c r="W117" i="1"/>
  <c r="U117" i="1"/>
  <c r="T117" i="1"/>
  <c r="R117" i="1"/>
  <c r="Q117" i="1"/>
  <c r="O117" i="1"/>
  <c r="N117" i="1"/>
  <c r="L117" i="1"/>
  <c r="K117" i="1"/>
  <c r="I117" i="1"/>
  <c r="H117" i="1"/>
  <c r="F117" i="1"/>
  <c r="E117" i="1"/>
  <c r="AJ116" i="1"/>
  <c r="AI116" i="1" s="1"/>
  <c r="AL116" i="1" s="1"/>
  <c r="J16" i="1" s="1"/>
  <c r="AG116" i="1"/>
  <c r="AF116" i="1" s="1"/>
  <c r="AD116" i="1"/>
  <c r="AC116" i="1" s="1"/>
  <c r="AA116" i="1"/>
  <c r="Z116" i="1" s="1"/>
  <c r="X116" i="1"/>
  <c r="W116" i="1" s="1"/>
  <c r="U116" i="1"/>
  <c r="T116" i="1" s="1"/>
  <c r="R116" i="1"/>
  <c r="Q116" i="1" s="1"/>
  <c r="O116" i="1"/>
  <c r="N116" i="1" s="1"/>
  <c r="L116" i="1"/>
  <c r="K116" i="1" s="1"/>
  <c r="I116" i="1"/>
  <c r="H116" i="1" s="1"/>
  <c r="F116" i="1"/>
  <c r="E116" i="1" s="1"/>
  <c r="AJ115" i="1"/>
  <c r="AI115" i="1"/>
  <c r="AL115" i="1" s="1"/>
  <c r="AG115" i="1"/>
  <c r="AF115" i="1"/>
  <c r="AD115" i="1"/>
  <c r="AC115" i="1"/>
  <c r="AA115" i="1"/>
  <c r="Z115" i="1"/>
  <c r="X115" i="1"/>
  <c r="W115" i="1"/>
  <c r="U115" i="1"/>
  <c r="T115" i="1"/>
  <c r="R115" i="1"/>
  <c r="Q115" i="1"/>
  <c r="O115" i="1"/>
  <c r="N115" i="1"/>
  <c r="L115" i="1"/>
  <c r="K115" i="1"/>
  <c r="I115" i="1"/>
  <c r="H115" i="1"/>
  <c r="F115" i="1"/>
  <c r="E115" i="1"/>
  <c r="AJ114" i="1"/>
  <c r="AI114" i="1" s="1"/>
  <c r="AL114" i="1" s="1"/>
  <c r="J14" i="1" s="1"/>
  <c r="AG114" i="1"/>
  <c r="AF114" i="1" s="1"/>
  <c r="AD114" i="1"/>
  <c r="AC114" i="1" s="1"/>
  <c r="AA114" i="1"/>
  <c r="Z114" i="1" s="1"/>
  <c r="X114" i="1"/>
  <c r="W114" i="1" s="1"/>
  <c r="U114" i="1"/>
  <c r="T114" i="1" s="1"/>
  <c r="R114" i="1"/>
  <c r="Q114" i="1" s="1"/>
  <c r="O114" i="1"/>
  <c r="N114" i="1" s="1"/>
  <c r="L114" i="1"/>
  <c r="K114" i="1" s="1"/>
  <c r="I114" i="1"/>
  <c r="H114" i="1" s="1"/>
  <c r="F114" i="1"/>
  <c r="E114" i="1" s="1"/>
  <c r="AJ113" i="1"/>
  <c r="AI113" i="1"/>
  <c r="AL113" i="1" s="1"/>
  <c r="AG113" i="1"/>
  <c r="AF113" i="1"/>
  <c r="AD113" i="1"/>
  <c r="AC113" i="1"/>
  <c r="AA113" i="1"/>
  <c r="Z113" i="1"/>
  <c r="X113" i="1"/>
  <c r="W113" i="1"/>
  <c r="U113" i="1"/>
  <c r="T113" i="1"/>
  <c r="R113" i="1"/>
  <c r="Q113" i="1"/>
  <c r="O113" i="1"/>
  <c r="N113" i="1"/>
  <c r="L113" i="1"/>
  <c r="K113" i="1"/>
  <c r="I113" i="1"/>
  <c r="H113" i="1"/>
  <c r="F113" i="1"/>
  <c r="E113" i="1"/>
  <c r="AJ112" i="1"/>
  <c r="AI112" i="1" s="1"/>
  <c r="AL112" i="1" s="1"/>
  <c r="AG112" i="1"/>
  <c r="AF112" i="1" s="1"/>
  <c r="AD112" i="1"/>
  <c r="AC112" i="1" s="1"/>
  <c r="AA112" i="1"/>
  <c r="Z112" i="1" s="1"/>
  <c r="X112" i="1"/>
  <c r="W112" i="1" s="1"/>
  <c r="U112" i="1"/>
  <c r="T112" i="1" s="1"/>
  <c r="R112" i="1"/>
  <c r="Q112" i="1" s="1"/>
  <c r="O112" i="1"/>
  <c r="N112" i="1"/>
  <c r="L112" i="1"/>
  <c r="K112" i="1" s="1"/>
  <c r="I112" i="1"/>
  <c r="H112" i="1" s="1"/>
  <c r="F112" i="1"/>
  <c r="E112" i="1" s="1"/>
  <c r="AJ111" i="1"/>
  <c r="AI111" i="1"/>
  <c r="AL111" i="1" s="1"/>
  <c r="AG111" i="1"/>
  <c r="AF111" i="1"/>
  <c r="AD111" i="1"/>
  <c r="AC111" i="1"/>
  <c r="AA111" i="1"/>
  <c r="Z111" i="1"/>
  <c r="X111" i="1"/>
  <c r="W111" i="1"/>
  <c r="U111" i="1"/>
  <c r="T111" i="1"/>
  <c r="R111" i="1"/>
  <c r="Q111" i="1"/>
  <c r="O111" i="1"/>
  <c r="N111" i="1"/>
  <c r="L111" i="1"/>
  <c r="K111" i="1"/>
  <c r="I111" i="1"/>
  <c r="H111" i="1"/>
  <c r="F111" i="1"/>
  <c r="E111" i="1"/>
  <c r="AI106" i="1"/>
  <c r="AL106" i="1" s="1"/>
  <c r="H39" i="1" s="1"/>
  <c r="AF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I105" i="1"/>
  <c r="AL105" i="1" s="1"/>
  <c r="H38" i="1" s="1"/>
  <c r="AF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AL104" i="1"/>
  <c r="H37" i="1" s="1"/>
  <c r="AI104" i="1"/>
  <c r="AF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AL103" i="1"/>
  <c r="AI103" i="1"/>
  <c r="AF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AI102" i="1"/>
  <c r="AL102" i="1" s="1"/>
  <c r="H35" i="1" s="1"/>
  <c r="AF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AI101" i="1"/>
  <c r="AL101" i="1" s="1"/>
  <c r="H34" i="1" s="1"/>
  <c r="AF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AI100" i="1"/>
  <c r="AL100" i="1" s="1"/>
  <c r="H33" i="1" s="1"/>
  <c r="AF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AI99" i="1"/>
  <c r="AL99" i="1" s="1"/>
  <c r="H32" i="1" s="1"/>
  <c r="AF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AI98" i="1"/>
  <c r="AL98" i="1" s="1"/>
  <c r="H31" i="1" s="1"/>
  <c r="AF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AI97" i="1"/>
  <c r="AL97" i="1" s="1"/>
  <c r="H30" i="1" s="1"/>
  <c r="AF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AI96" i="1"/>
  <c r="AL96" i="1" s="1"/>
  <c r="H29" i="1" s="1"/>
  <c r="AF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AI95" i="1"/>
  <c r="AL95" i="1" s="1"/>
  <c r="H28" i="1" s="1"/>
  <c r="AF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AI94" i="1"/>
  <c r="AL94" i="1" s="1"/>
  <c r="H27" i="1" s="1"/>
  <c r="AF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AI93" i="1"/>
  <c r="AL93" i="1" s="1"/>
  <c r="H26" i="1" s="1"/>
  <c r="AF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AI92" i="1"/>
  <c r="AL92" i="1" s="1"/>
  <c r="H25" i="1" s="1"/>
  <c r="AF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AI91" i="1"/>
  <c r="AL91" i="1" s="1"/>
  <c r="H24" i="1" s="1"/>
  <c r="AF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AI90" i="1"/>
  <c r="AL90" i="1" s="1"/>
  <c r="H23" i="1" s="1"/>
  <c r="AF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AI89" i="1"/>
  <c r="AL89" i="1" s="1"/>
  <c r="H22" i="1" s="1"/>
  <c r="AF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AI88" i="1"/>
  <c r="AL88" i="1" s="1"/>
  <c r="AF88" i="1"/>
  <c r="AC88" i="1"/>
  <c r="AB88" i="1"/>
  <c r="AA88" i="1"/>
  <c r="Z88" i="1"/>
  <c r="Y88" i="1"/>
  <c r="W88" i="1" s="1"/>
  <c r="X88" i="1"/>
  <c r="V88" i="1"/>
  <c r="T88" i="1" s="1"/>
  <c r="U88" i="1"/>
  <c r="S88" i="1"/>
  <c r="R88" i="1"/>
  <c r="Q88" i="1"/>
  <c r="P88" i="1"/>
  <c r="O88" i="1"/>
  <c r="N88" i="1"/>
  <c r="M88" i="1"/>
  <c r="K88" i="1" s="1"/>
  <c r="L88" i="1"/>
  <c r="J88" i="1"/>
  <c r="H88" i="1" s="1"/>
  <c r="I88" i="1"/>
  <c r="G88" i="1"/>
  <c r="F88" i="1"/>
  <c r="E88" i="1"/>
  <c r="AI87" i="1"/>
  <c r="AL87" i="1" s="1"/>
  <c r="AF87" i="1"/>
  <c r="AC87" i="1"/>
  <c r="AB87" i="1"/>
  <c r="AA87" i="1"/>
  <c r="Z87" i="1"/>
  <c r="Y87" i="1"/>
  <c r="X87" i="1"/>
  <c r="W87" i="1"/>
  <c r="V87" i="1"/>
  <c r="T87" i="1" s="1"/>
  <c r="U87" i="1"/>
  <c r="S87" i="1"/>
  <c r="Q87" i="1" s="1"/>
  <c r="R87" i="1"/>
  <c r="P87" i="1"/>
  <c r="O87" i="1"/>
  <c r="N87" i="1"/>
  <c r="M87" i="1"/>
  <c r="L87" i="1"/>
  <c r="K87" i="1"/>
  <c r="J87" i="1"/>
  <c r="H87" i="1" s="1"/>
  <c r="I87" i="1"/>
  <c r="G87" i="1"/>
  <c r="E87" i="1" s="1"/>
  <c r="F87" i="1"/>
  <c r="AI86" i="1"/>
  <c r="AL86" i="1" s="1"/>
  <c r="AF86" i="1"/>
  <c r="AC86" i="1"/>
  <c r="AB86" i="1"/>
  <c r="AA86" i="1"/>
  <c r="Z86" i="1"/>
  <c r="Y86" i="1"/>
  <c r="X86" i="1"/>
  <c r="W86" i="1"/>
  <c r="V86" i="1"/>
  <c r="T86" i="1" s="1"/>
  <c r="U86" i="1"/>
  <c r="S86" i="1"/>
  <c r="Q86" i="1" s="1"/>
  <c r="R86" i="1"/>
  <c r="P86" i="1"/>
  <c r="O86" i="1"/>
  <c r="N86" i="1"/>
  <c r="M86" i="1"/>
  <c r="L86" i="1"/>
  <c r="K86" i="1"/>
  <c r="J86" i="1"/>
  <c r="H86" i="1" s="1"/>
  <c r="I86" i="1"/>
  <c r="G86" i="1"/>
  <c r="E86" i="1" s="1"/>
  <c r="F86" i="1"/>
  <c r="AI85" i="1"/>
  <c r="AL85" i="1" s="1"/>
  <c r="AF85" i="1"/>
  <c r="AC85" i="1"/>
  <c r="AB85" i="1"/>
  <c r="AA85" i="1"/>
  <c r="Z85" i="1"/>
  <c r="Y85" i="1"/>
  <c r="W85" i="1" s="1"/>
  <c r="X85" i="1"/>
  <c r="V85" i="1"/>
  <c r="T85" i="1" s="1"/>
  <c r="U85" i="1"/>
  <c r="S85" i="1"/>
  <c r="Q85" i="1" s="1"/>
  <c r="R85" i="1"/>
  <c r="P85" i="1"/>
  <c r="N85" i="1" s="1"/>
  <c r="O85" i="1"/>
  <c r="M85" i="1"/>
  <c r="K85" i="1" s="1"/>
  <c r="L85" i="1"/>
  <c r="J85" i="1"/>
  <c r="H85" i="1" s="1"/>
  <c r="I85" i="1"/>
  <c r="G85" i="1"/>
  <c r="F85" i="1"/>
  <c r="E85" i="1"/>
  <c r="AI84" i="1"/>
  <c r="AL84" i="1" s="1"/>
  <c r="AF84" i="1"/>
  <c r="AC84" i="1"/>
  <c r="AB84" i="1"/>
  <c r="AA84" i="1"/>
  <c r="Z84" i="1"/>
  <c r="Y84" i="1"/>
  <c r="W84" i="1" s="1"/>
  <c r="X84" i="1"/>
  <c r="V84" i="1"/>
  <c r="T84" i="1" s="1"/>
  <c r="U84" i="1"/>
  <c r="S84" i="1"/>
  <c r="R84" i="1"/>
  <c r="Q84" i="1"/>
  <c r="P84" i="1"/>
  <c r="O84" i="1"/>
  <c r="N84" i="1"/>
  <c r="M84" i="1"/>
  <c r="K84" i="1" s="1"/>
  <c r="L84" i="1"/>
  <c r="J84" i="1"/>
  <c r="H84" i="1" s="1"/>
  <c r="I84" i="1"/>
  <c r="G84" i="1"/>
  <c r="F84" i="1"/>
  <c r="E84" i="1"/>
  <c r="AI83" i="1"/>
  <c r="AL83" i="1" s="1"/>
  <c r="AF83" i="1"/>
  <c r="AC83" i="1"/>
  <c r="AB83" i="1"/>
  <c r="Z83" i="1" s="1"/>
  <c r="AA83" i="1"/>
  <c r="Y83" i="1"/>
  <c r="W83" i="1" s="1"/>
  <c r="X83" i="1"/>
  <c r="V83" i="1"/>
  <c r="T83" i="1" s="1"/>
  <c r="U83" i="1"/>
  <c r="S83" i="1"/>
  <c r="R83" i="1"/>
  <c r="Q83" i="1"/>
  <c r="P83" i="1"/>
  <c r="N83" i="1" s="1"/>
  <c r="O83" i="1"/>
  <c r="M83" i="1"/>
  <c r="K83" i="1" s="1"/>
  <c r="L83" i="1"/>
  <c r="J83" i="1"/>
  <c r="H83" i="1" s="1"/>
  <c r="I83" i="1"/>
  <c r="G83" i="1"/>
  <c r="E83" i="1" s="1"/>
  <c r="F83" i="1"/>
  <c r="AI82" i="1"/>
  <c r="AL82" i="1" s="1"/>
  <c r="AF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 s="1"/>
  <c r="P82" i="1"/>
  <c r="O82" i="1"/>
  <c r="N82" i="1"/>
  <c r="M82" i="1"/>
  <c r="L82" i="1"/>
  <c r="K82" i="1"/>
  <c r="J82" i="1"/>
  <c r="I82" i="1"/>
  <c r="H82" i="1"/>
  <c r="G82" i="1"/>
  <c r="F82" i="1"/>
  <c r="E82" i="1" s="1"/>
  <c r="AI81" i="1"/>
  <c r="AL81" i="1" s="1"/>
  <c r="AF81" i="1"/>
  <c r="AC81" i="1"/>
  <c r="AB81" i="1"/>
  <c r="AA81" i="1"/>
  <c r="Z81" i="1"/>
  <c r="Y81" i="1"/>
  <c r="X81" i="1"/>
  <c r="W81" i="1"/>
  <c r="V81" i="1"/>
  <c r="U81" i="1"/>
  <c r="T81" i="1" s="1"/>
  <c r="S81" i="1"/>
  <c r="R81" i="1"/>
  <c r="Q81" i="1"/>
  <c r="P81" i="1"/>
  <c r="O81" i="1"/>
  <c r="N81" i="1"/>
  <c r="M81" i="1"/>
  <c r="L81" i="1"/>
  <c r="K81" i="1"/>
  <c r="J81" i="1"/>
  <c r="I81" i="1"/>
  <c r="H81" i="1" s="1"/>
  <c r="G81" i="1"/>
  <c r="F81" i="1"/>
  <c r="E81" i="1"/>
  <c r="AI80" i="1"/>
  <c r="AL80" i="1" s="1"/>
  <c r="AF80" i="1"/>
  <c r="AC80" i="1"/>
  <c r="AB80" i="1"/>
  <c r="AA80" i="1"/>
  <c r="Z80" i="1"/>
  <c r="Y80" i="1"/>
  <c r="X80" i="1"/>
  <c r="W80" i="1" s="1"/>
  <c r="V80" i="1"/>
  <c r="U80" i="1"/>
  <c r="T80" i="1"/>
  <c r="S80" i="1"/>
  <c r="R80" i="1"/>
  <c r="Q80" i="1"/>
  <c r="P80" i="1"/>
  <c r="O80" i="1"/>
  <c r="N80" i="1"/>
  <c r="M80" i="1"/>
  <c r="L80" i="1"/>
  <c r="K80" i="1" s="1"/>
  <c r="J80" i="1"/>
  <c r="I80" i="1"/>
  <c r="H80" i="1"/>
  <c r="G80" i="1"/>
  <c r="F80" i="1"/>
  <c r="E80" i="1"/>
  <c r="AI79" i="1"/>
  <c r="AL79" i="1" s="1"/>
  <c r="AF79" i="1"/>
  <c r="AC79" i="1"/>
  <c r="AB79" i="1"/>
  <c r="AA79" i="1"/>
  <c r="Z79" i="1" s="1"/>
  <c r="Y79" i="1"/>
  <c r="X79" i="1"/>
  <c r="W79" i="1"/>
  <c r="V79" i="1"/>
  <c r="U79" i="1"/>
  <c r="T79" i="1"/>
  <c r="S79" i="1"/>
  <c r="R79" i="1"/>
  <c r="Q79" i="1"/>
  <c r="P79" i="1"/>
  <c r="O79" i="1"/>
  <c r="N79" i="1" s="1"/>
  <c r="M79" i="1"/>
  <c r="L79" i="1"/>
  <c r="K79" i="1"/>
  <c r="J79" i="1"/>
  <c r="I79" i="1"/>
  <c r="H79" i="1"/>
  <c r="G79" i="1"/>
  <c r="F79" i="1"/>
  <c r="E79" i="1"/>
  <c r="AI78" i="1"/>
  <c r="AL78" i="1" s="1"/>
  <c r="AF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 s="1"/>
  <c r="P78" i="1"/>
  <c r="O78" i="1"/>
  <c r="N78" i="1"/>
  <c r="M78" i="1"/>
  <c r="L78" i="1"/>
  <c r="K78" i="1"/>
  <c r="J78" i="1"/>
  <c r="I78" i="1"/>
  <c r="H78" i="1"/>
  <c r="G78" i="1"/>
  <c r="F78" i="1"/>
  <c r="E78" i="1" s="1"/>
  <c r="AK73" i="1"/>
  <c r="AJ73" i="1"/>
  <c r="AI73" i="1"/>
  <c r="AL73" i="1" s="1"/>
  <c r="F39" i="1" s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AK72" i="1"/>
  <c r="AJ72" i="1"/>
  <c r="AI72" i="1"/>
  <c r="AL72" i="1" s="1"/>
  <c r="F38" i="1" s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AK71" i="1"/>
  <c r="AJ71" i="1"/>
  <c r="AI71" i="1"/>
  <c r="AL71" i="1" s="1"/>
  <c r="F37" i="1" s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AK70" i="1"/>
  <c r="AJ70" i="1"/>
  <c r="AI70" i="1"/>
  <c r="AL70" i="1" s="1"/>
  <c r="F36" i="1" s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AK69" i="1"/>
  <c r="AJ69" i="1"/>
  <c r="AI69" i="1"/>
  <c r="AL69" i="1" s="1"/>
  <c r="F35" i="1" s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AK68" i="1"/>
  <c r="AJ68" i="1"/>
  <c r="AI68" i="1"/>
  <c r="AL68" i="1" s="1"/>
  <c r="F34" i="1" s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AK67" i="1"/>
  <c r="AJ67" i="1"/>
  <c r="AI67" i="1"/>
  <c r="AL67" i="1" s="1"/>
  <c r="F33" i="1" s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AK66" i="1"/>
  <c r="AJ66" i="1"/>
  <c r="AI66" i="1"/>
  <c r="AL66" i="1" s="1"/>
  <c r="F32" i="1" s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AK65" i="1"/>
  <c r="AJ65" i="1"/>
  <c r="AI65" i="1"/>
  <c r="AL65" i="1" s="1"/>
  <c r="F31" i="1" s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AK64" i="1"/>
  <c r="AJ64" i="1"/>
  <c r="AI64" i="1"/>
  <c r="AL64" i="1" s="1"/>
  <c r="F30" i="1" s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AK63" i="1"/>
  <c r="AJ63" i="1"/>
  <c r="AI63" i="1"/>
  <c r="AL63" i="1" s="1"/>
  <c r="F29" i="1" s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AK62" i="1"/>
  <c r="AJ62" i="1"/>
  <c r="AI62" i="1"/>
  <c r="AL62" i="1" s="1"/>
  <c r="F28" i="1" s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AK61" i="1"/>
  <c r="AJ61" i="1"/>
  <c r="AI61" i="1"/>
  <c r="AL61" i="1" s="1"/>
  <c r="F27" i="1" s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AK60" i="1"/>
  <c r="AJ60" i="1"/>
  <c r="AI60" i="1"/>
  <c r="AL60" i="1" s="1"/>
  <c r="F26" i="1" s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AL59" i="1"/>
  <c r="F25" i="1" s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AL58" i="1"/>
  <c r="F24" i="1" s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AK57" i="1"/>
  <c r="AJ57" i="1"/>
  <c r="AI57" i="1"/>
  <c r="AL57" i="1" s="1"/>
  <c r="F23" i="1" s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AK56" i="1"/>
  <c r="AJ56" i="1"/>
  <c r="AI56" i="1"/>
  <c r="AL56" i="1" s="1"/>
  <c r="F22" i="1" s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K55" i="1"/>
  <c r="AI55" i="1" s="1"/>
  <c r="AL55" i="1" s="1"/>
  <c r="F21" i="1" s="1"/>
  <c r="AJ55" i="1"/>
  <c r="AH55" i="1"/>
  <c r="AG55" i="1"/>
  <c r="AF55" i="1"/>
  <c r="AE55" i="1"/>
  <c r="AD55" i="1"/>
  <c r="AC55" i="1"/>
  <c r="AB55" i="1"/>
  <c r="Z55" i="1" s="1"/>
  <c r="AA55" i="1"/>
  <c r="Y55" i="1"/>
  <c r="W55" i="1" s="1"/>
  <c r="X55" i="1"/>
  <c r="V55" i="1"/>
  <c r="U55" i="1"/>
  <c r="T55" i="1"/>
  <c r="S55" i="1"/>
  <c r="R55" i="1"/>
  <c r="Q55" i="1"/>
  <c r="P55" i="1"/>
  <c r="N55" i="1" s="1"/>
  <c r="O55" i="1"/>
  <c r="M55" i="1"/>
  <c r="K55" i="1" s="1"/>
  <c r="L55" i="1"/>
  <c r="J55" i="1"/>
  <c r="I55" i="1"/>
  <c r="H55" i="1"/>
  <c r="G55" i="1"/>
  <c r="F55" i="1"/>
  <c r="E55" i="1"/>
  <c r="AK54" i="1"/>
  <c r="AJ54" i="1"/>
  <c r="AI54" i="1"/>
  <c r="AL54" i="1" s="1"/>
  <c r="AH54" i="1"/>
  <c r="AF54" i="1" s="1"/>
  <c r="AG54" i="1"/>
  <c r="AE54" i="1"/>
  <c r="AC54" i="1" s="1"/>
  <c r="AD54" i="1"/>
  <c r="AB54" i="1"/>
  <c r="AA54" i="1"/>
  <c r="Z54" i="1"/>
  <c r="Y54" i="1"/>
  <c r="X54" i="1"/>
  <c r="W54" i="1"/>
  <c r="V54" i="1"/>
  <c r="T54" i="1" s="1"/>
  <c r="U54" i="1"/>
  <c r="S54" i="1"/>
  <c r="Q54" i="1" s="1"/>
  <c r="R54" i="1"/>
  <c r="P54" i="1"/>
  <c r="O54" i="1"/>
  <c r="N54" i="1"/>
  <c r="M54" i="1"/>
  <c r="L54" i="1"/>
  <c r="K54" i="1"/>
  <c r="J54" i="1"/>
  <c r="H54" i="1" s="1"/>
  <c r="I54" i="1"/>
  <c r="G54" i="1"/>
  <c r="E54" i="1" s="1"/>
  <c r="F54" i="1"/>
  <c r="AK53" i="1"/>
  <c r="AJ53" i="1"/>
  <c r="AI53" i="1"/>
  <c r="AL53" i="1" s="1"/>
  <c r="AH53" i="1"/>
  <c r="AF53" i="1" s="1"/>
  <c r="AG53" i="1"/>
  <c r="AE53" i="1"/>
  <c r="AC53" i="1" s="1"/>
  <c r="AD53" i="1"/>
  <c r="AB53" i="1"/>
  <c r="AA53" i="1"/>
  <c r="Z53" i="1"/>
  <c r="Y53" i="1"/>
  <c r="X53" i="1"/>
  <c r="W53" i="1"/>
  <c r="V53" i="1"/>
  <c r="T53" i="1" s="1"/>
  <c r="U53" i="1"/>
  <c r="S53" i="1"/>
  <c r="Q53" i="1" s="1"/>
  <c r="R53" i="1"/>
  <c r="P53" i="1"/>
  <c r="O53" i="1"/>
  <c r="N53" i="1"/>
  <c r="M53" i="1"/>
  <c r="L53" i="1"/>
  <c r="K53" i="1"/>
  <c r="J53" i="1"/>
  <c r="H53" i="1" s="1"/>
  <c r="I53" i="1"/>
  <c r="G53" i="1"/>
  <c r="E53" i="1" s="1"/>
  <c r="F53" i="1"/>
  <c r="AK52" i="1"/>
  <c r="AI52" i="1" s="1"/>
  <c r="AL52" i="1" s="1"/>
  <c r="F18" i="1" s="1"/>
  <c r="AJ52" i="1"/>
  <c r="AH52" i="1"/>
  <c r="AG52" i="1"/>
  <c r="AF52" i="1"/>
  <c r="AE52" i="1"/>
  <c r="AD52" i="1"/>
  <c r="AC52" i="1"/>
  <c r="AB52" i="1"/>
  <c r="Z52" i="1" s="1"/>
  <c r="AA52" i="1"/>
  <c r="Y52" i="1"/>
  <c r="W52" i="1" s="1"/>
  <c r="X52" i="1"/>
  <c r="V52" i="1"/>
  <c r="U52" i="1"/>
  <c r="T52" i="1"/>
  <c r="S52" i="1"/>
  <c r="R52" i="1"/>
  <c r="Q52" i="1"/>
  <c r="P52" i="1"/>
  <c r="N52" i="1" s="1"/>
  <c r="O52" i="1"/>
  <c r="M52" i="1"/>
  <c r="K52" i="1" s="1"/>
  <c r="L52" i="1"/>
  <c r="J52" i="1"/>
  <c r="I52" i="1"/>
  <c r="H52" i="1"/>
  <c r="G52" i="1"/>
  <c r="F52" i="1"/>
  <c r="E52" i="1"/>
  <c r="AK51" i="1"/>
  <c r="AJ51" i="1"/>
  <c r="AI51" i="1"/>
  <c r="AL51" i="1" s="1"/>
  <c r="AH51" i="1"/>
  <c r="AF51" i="1" s="1"/>
  <c r="AG51" i="1"/>
  <c r="AE51" i="1"/>
  <c r="AC51" i="1" s="1"/>
  <c r="AD51" i="1"/>
  <c r="AB51" i="1"/>
  <c r="AA51" i="1"/>
  <c r="Z51" i="1"/>
  <c r="Y51" i="1"/>
  <c r="X51" i="1"/>
  <c r="W51" i="1"/>
  <c r="V51" i="1"/>
  <c r="T51" i="1" s="1"/>
  <c r="U51" i="1"/>
  <c r="S51" i="1"/>
  <c r="Q51" i="1" s="1"/>
  <c r="R51" i="1"/>
  <c r="P51" i="1"/>
  <c r="O51" i="1"/>
  <c r="N51" i="1"/>
  <c r="M51" i="1"/>
  <c r="L51" i="1"/>
  <c r="K51" i="1"/>
  <c r="J51" i="1"/>
  <c r="H51" i="1" s="1"/>
  <c r="I51" i="1"/>
  <c r="G51" i="1"/>
  <c r="E51" i="1" s="1"/>
  <c r="F51" i="1"/>
  <c r="AK50" i="1"/>
  <c r="AJ50" i="1"/>
  <c r="AI50" i="1"/>
  <c r="AL50" i="1" s="1"/>
  <c r="AH50" i="1"/>
  <c r="AG50" i="1"/>
  <c r="AF50" i="1"/>
  <c r="AE50" i="1"/>
  <c r="AC50" i="1" s="1"/>
  <c r="AD50" i="1"/>
  <c r="AB50" i="1"/>
  <c r="Z50" i="1" s="1"/>
  <c r="AA50" i="1"/>
  <c r="Y50" i="1"/>
  <c r="X50" i="1"/>
  <c r="W50" i="1"/>
  <c r="V50" i="1"/>
  <c r="U50" i="1"/>
  <c r="T50" i="1"/>
  <c r="S50" i="1"/>
  <c r="Q50" i="1" s="1"/>
  <c r="R50" i="1"/>
  <c r="P50" i="1"/>
  <c r="N50" i="1" s="1"/>
  <c r="O50" i="1"/>
  <c r="M50" i="1"/>
  <c r="L50" i="1"/>
  <c r="K50" i="1"/>
  <c r="J50" i="1"/>
  <c r="I50" i="1"/>
  <c r="H50" i="1"/>
  <c r="G50" i="1"/>
  <c r="E50" i="1" s="1"/>
  <c r="F50" i="1"/>
  <c r="AK49" i="1"/>
  <c r="AJ49" i="1"/>
  <c r="AI49" i="1"/>
  <c r="AL49" i="1" s="1"/>
  <c r="F15" i="1" s="1"/>
  <c r="AH49" i="1"/>
  <c r="AG49" i="1"/>
  <c r="AF49" i="1"/>
  <c r="AE49" i="1"/>
  <c r="AD49" i="1"/>
  <c r="AC49" i="1"/>
  <c r="AB49" i="1"/>
  <c r="AA49" i="1"/>
  <c r="Z49" i="1" s="1"/>
  <c r="Y49" i="1"/>
  <c r="X49" i="1"/>
  <c r="W49" i="1"/>
  <c r="V49" i="1"/>
  <c r="U49" i="1"/>
  <c r="T49" i="1"/>
  <c r="S49" i="1"/>
  <c r="R49" i="1"/>
  <c r="Q49" i="1"/>
  <c r="P49" i="1"/>
  <c r="O49" i="1"/>
  <c r="N49" i="1" s="1"/>
  <c r="M49" i="1"/>
  <c r="L49" i="1"/>
  <c r="K49" i="1"/>
  <c r="J49" i="1"/>
  <c r="I49" i="1"/>
  <c r="H49" i="1"/>
  <c r="G49" i="1"/>
  <c r="F49" i="1"/>
  <c r="E49" i="1"/>
  <c r="AK48" i="1"/>
  <c r="AJ48" i="1"/>
  <c r="AI48" i="1"/>
  <c r="AL48" i="1" s="1"/>
  <c r="AH48" i="1"/>
  <c r="AG48" i="1"/>
  <c r="AF48" i="1" s="1"/>
  <c r="AE48" i="1"/>
  <c r="AD48" i="1"/>
  <c r="AC48" i="1"/>
  <c r="AB48" i="1"/>
  <c r="AA48" i="1"/>
  <c r="Z48" i="1"/>
  <c r="Y48" i="1"/>
  <c r="X48" i="1"/>
  <c r="W48" i="1"/>
  <c r="V48" i="1"/>
  <c r="U48" i="1"/>
  <c r="T48" i="1" s="1"/>
  <c r="S48" i="1"/>
  <c r="R48" i="1"/>
  <c r="Q48" i="1"/>
  <c r="P48" i="1"/>
  <c r="O48" i="1"/>
  <c r="N48" i="1"/>
  <c r="M48" i="1"/>
  <c r="L48" i="1"/>
  <c r="K48" i="1"/>
  <c r="J48" i="1"/>
  <c r="I48" i="1"/>
  <c r="H48" i="1" s="1"/>
  <c r="G48" i="1"/>
  <c r="F48" i="1"/>
  <c r="E48" i="1"/>
  <c r="AK47" i="1"/>
  <c r="AJ47" i="1"/>
  <c r="AI47" i="1"/>
  <c r="AL47" i="1" s="1"/>
  <c r="AH47" i="1"/>
  <c r="AG47" i="1"/>
  <c r="AF47" i="1"/>
  <c r="AE47" i="1"/>
  <c r="AD47" i="1"/>
  <c r="AC47" i="1" s="1"/>
  <c r="AB47" i="1"/>
  <c r="AA47" i="1"/>
  <c r="Z47" i="1"/>
  <c r="Y47" i="1"/>
  <c r="X47" i="1"/>
  <c r="W47" i="1"/>
  <c r="V47" i="1"/>
  <c r="U47" i="1"/>
  <c r="T47" i="1" s="1"/>
  <c r="S47" i="1"/>
  <c r="R47" i="1"/>
  <c r="Q47" i="1" s="1"/>
  <c r="P47" i="1"/>
  <c r="O47" i="1"/>
  <c r="N47" i="1" s="1"/>
  <c r="M47" i="1"/>
  <c r="L47" i="1"/>
  <c r="K47" i="1" s="1"/>
  <c r="J47" i="1"/>
  <c r="I47" i="1"/>
  <c r="H47" i="1"/>
  <c r="G47" i="1"/>
  <c r="F47" i="1"/>
  <c r="E47" i="1" s="1"/>
  <c r="AK46" i="1"/>
  <c r="AJ46" i="1"/>
  <c r="AI46" i="1" s="1"/>
  <c r="AL46" i="1" s="1"/>
  <c r="AH46" i="1"/>
  <c r="AG46" i="1"/>
  <c r="AF46" i="1" s="1"/>
  <c r="AE46" i="1"/>
  <c r="AD46" i="1"/>
  <c r="AC46" i="1"/>
  <c r="AB46" i="1"/>
  <c r="AA46" i="1"/>
  <c r="Z46" i="1" s="1"/>
  <c r="Y46" i="1"/>
  <c r="X46" i="1"/>
  <c r="W46" i="1" s="1"/>
  <c r="V46" i="1"/>
  <c r="U46" i="1"/>
  <c r="T46" i="1"/>
  <c r="S46" i="1"/>
  <c r="R46" i="1"/>
  <c r="Q46" i="1" s="1"/>
  <c r="P46" i="1"/>
  <c r="O46" i="1"/>
  <c r="N46" i="1" s="1"/>
  <c r="M46" i="1"/>
  <c r="L46" i="1"/>
  <c r="K46" i="1"/>
  <c r="J46" i="1"/>
  <c r="I46" i="1"/>
  <c r="H46" i="1" s="1"/>
  <c r="G46" i="1"/>
  <c r="F46" i="1"/>
  <c r="E46" i="1" s="1"/>
  <c r="AK45" i="1"/>
  <c r="AJ45" i="1"/>
  <c r="AI45" i="1" s="1"/>
  <c r="AL45" i="1" s="1"/>
  <c r="AH45" i="1"/>
  <c r="AG45" i="1"/>
  <c r="AF45" i="1"/>
  <c r="AE45" i="1"/>
  <c r="AD45" i="1"/>
  <c r="AC45" i="1" s="1"/>
  <c r="AB45" i="1"/>
  <c r="AA45" i="1"/>
  <c r="Z45" i="1" s="1"/>
  <c r="Y45" i="1"/>
  <c r="X45" i="1"/>
  <c r="W45" i="1" s="1"/>
  <c r="V45" i="1"/>
  <c r="U45" i="1"/>
  <c r="T45" i="1" s="1"/>
  <c r="S45" i="1"/>
  <c r="R45" i="1"/>
  <c r="Q45" i="1" s="1"/>
  <c r="P45" i="1"/>
  <c r="O45" i="1"/>
  <c r="N45" i="1" s="1"/>
  <c r="M45" i="1"/>
  <c r="L45" i="1"/>
  <c r="K45" i="1" s="1"/>
  <c r="J45" i="1"/>
  <c r="I45" i="1"/>
  <c r="H45" i="1" s="1"/>
  <c r="G45" i="1"/>
  <c r="F45" i="1"/>
  <c r="E45" i="1"/>
  <c r="T39" i="1"/>
  <c r="T38" i="1"/>
  <c r="T19" i="1"/>
  <c r="R29" i="1"/>
  <c r="R23" i="1"/>
  <c r="P33" i="1"/>
  <c r="P31" i="1"/>
  <c r="P23" i="1"/>
  <c r="N38" i="1"/>
  <c r="L26" i="1"/>
  <c r="H36" i="1"/>
  <c r="H21" i="1" l="1"/>
  <c r="H20" i="1"/>
  <c r="H19" i="1"/>
  <c r="H18" i="1"/>
  <c r="H17" i="1"/>
  <c r="H16" i="1"/>
  <c r="H15" i="1"/>
  <c r="H14" i="1"/>
  <c r="H13" i="1"/>
  <c r="H12" i="1"/>
  <c r="H11" i="1"/>
  <c r="F20" i="1"/>
  <c r="F19" i="1"/>
  <c r="F17" i="1"/>
  <c r="F16" i="1"/>
  <c r="F14" i="1"/>
  <c r="F13" i="1"/>
  <c r="F12" i="1"/>
  <c r="F11" i="1"/>
  <c r="J15" i="1"/>
  <c r="J13" i="1"/>
  <c r="J12" i="1"/>
  <c r="J11" i="1"/>
  <c r="R17" i="1"/>
  <c r="R19" i="1"/>
  <c r="R21" i="1"/>
  <c r="R18" i="1"/>
  <c r="P12" i="1"/>
  <c r="P14" i="1"/>
  <c r="P21" i="1"/>
  <c r="P15" i="1"/>
  <c r="N20" i="1"/>
  <c r="N19" i="1"/>
  <c r="N18" i="1"/>
  <c r="N14" i="1"/>
  <c r="N12" i="1"/>
  <c r="N11" i="1"/>
  <c r="L21" i="1"/>
  <c r="L18" i="1"/>
  <c r="L17" i="1"/>
  <c r="L16" i="1"/>
  <c r="L13" i="1"/>
  <c r="L12" i="1"/>
  <c r="L11" i="1"/>
  <c r="AK242" i="1"/>
  <c r="AH242" i="1"/>
  <c r="AE242" i="1"/>
  <c r="AB242" i="1"/>
  <c r="Y242" i="1"/>
  <c r="V242" i="1"/>
  <c r="S242" i="1"/>
  <c r="P242" i="1"/>
  <c r="M242" i="1"/>
  <c r="J242" i="1"/>
  <c r="G242" i="1"/>
  <c r="AK209" i="1" l="1"/>
  <c r="AJ209" i="1"/>
  <c r="AH209" i="1"/>
  <c r="AG209" i="1"/>
  <c r="AE209" i="1"/>
  <c r="AD209" i="1"/>
  <c r="AB209" i="1"/>
  <c r="AA209" i="1"/>
  <c r="Y209" i="1"/>
  <c r="X209" i="1"/>
  <c r="V209" i="1"/>
  <c r="U209" i="1"/>
  <c r="S209" i="1"/>
  <c r="R209" i="1"/>
  <c r="P209" i="1"/>
  <c r="O209" i="1"/>
  <c r="M209" i="1"/>
  <c r="L209" i="1"/>
  <c r="J209" i="1"/>
  <c r="I209" i="1"/>
  <c r="G209" i="1"/>
  <c r="F209" i="1"/>
  <c r="AK176" i="1" l="1"/>
  <c r="AJ176" i="1"/>
  <c r="AH176" i="1"/>
  <c r="AG176" i="1"/>
  <c r="AE176" i="1"/>
  <c r="AD176" i="1"/>
  <c r="AB176" i="1"/>
  <c r="AA176" i="1"/>
  <c r="Y176" i="1"/>
  <c r="X176" i="1"/>
  <c r="V176" i="1"/>
  <c r="U176" i="1"/>
  <c r="S176" i="1"/>
  <c r="R176" i="1"/>
  <c r="P176" i="1"/>
  <c r="O176" i="1"/>
  <c r="M176" i="1"/>
  <c r="L176" i="1"/>
  <c r="J176" i="1"/>
  <c r="I176" i="1"/>
  <c r="G176" i="1" l="1"/>
  <c r="F176" i="1"/>
  <c r="AK275" i="1" l="1"/>
  <c r="AJ275" i="1"/>
  <c r="AH275" i="1"/>
  <c r="AG275" i="1"/>
  <c r="AE275" i="1"/>
  <c r="AD275" i="1"/>
  <c r="AB275" i="1"/>
  <c r="AA275" i="1"/>
  <c r="Y275" i="1"/>
  <c r="X275" i="1"/>
  <c r="V275" i="1"/>
  <c r="U275" i="1"/>
  <c r="AK308" i="1" l="1"/>
  <c r="AJ308" i="1"/>
  <c r="AH308" i="1"/>
  <c r="AG308" i="1"/>
  <c r="AE308" i="1" l="1"/>
  <c r="AD308" i="1"/>
  <c r="AK143" i="1" l="1"/>
  <c r="AJ143" i="1"/>
  <c r="AH143" i="1"/>
  <c r="AG143" i="1"/>
  <c r="AE143" i="1"/>
  <c r="AD143" i="1"/>
  <c r="AB143" i="1"/>
  <c r="AA143" i="1"/>
  <c r="Y143" i="1"/>
  <c r="X143" i="1"/>
  <c r="V143" i="1"/>
  <c r="U143" i="1"/>
  <c r="S143" i="1"/>
  <c r="R143" i="1"/>
  <c r="P143" i="1"/>
  <c r="O143" i="1"/>
  <c r="M143" i="1"/>
  <c r="L143" i="1"/>
  <c r="J143" i="1"/>
  <c r="I143" i="1"/>
  <c r="G143" i="1" l="1"/>
  <c r="F143" i="1"/>
  <c r="U110" i="1"/>
  <c r="R77" i="1"/>
  <c r="J77" i="1"/>
  <c r="AK44" i="1"/>
  <c r="AJ44" i="1"/>
  <c r="AH44" i="1"/>
  <c r="AG44" i="1"/>
  <c r="AE44" i="1"/>
  <c r="AD44" i="1"/>
  <c r="AB44" i="1"/>
  <c r="AA44" i="1"/>
  <c r="Y44" i="1"/>
  <c r="X44" i="1"/>
  <c r="V44" i="1"/>
  <c r="U44" i="1"/>
  <c r="S44" i="1"/>
  <c r="R44" i="1"/>
  <c r="P44" i="1"/>
  <c r="O44" i="1"/>
  <c r="M44" i="1"/>
  <c r="L44" i="1"/>
  <c r="J44" i="1"/>
  <c r="I44" i="1"/>
  <c r="AJ110" i="1"/>
  <c r="AG110" i="1"/>
  <c r="AD110" i="1"/>
  <c r="AA110" i="1"/>
  <c r="X110" i="1"/>
  <c r="R110" i="1"/>
  <c r="O110" i="1"/>
  <c r="L110" i="1"/>
  <c r="I110" i="1"/>
  <c r="F110" i="1"/>
  <c r="AB77" i="1"/>
  <c r="AA77" i="1"/>
  <c r="Y77" i="1"/>
  <c r="X77" i="1"/>
  <c r="V77" i="1"/>
  <c r="U77" i="1"/>
  <c r="S77" i="1"/>
  <c r="P77" i="1"/>
  <c r="O77" i="1"/>
  <c r="M77" i="1"/>
  <c r="L77" i="1"/>
  <c r="G77" i="1"/>
  <c r="I77" i="1"/>
  <c r="F77" i="1"/>
  <c r="G44" i="1" l="1"/>
  <c r="F44" i="1"/>
  <c r="AI308" i="1" l="1"/>
  <c r="AL308" i="1" s="1"/>
  <c r="AF308" i="1"/>
  <c r="AC308" i="1"/>
  <c r="Z308" i="1"/>
  <c r="W308" i="1"/>
  <c r="T308" i="1"/>
  <c r="Q308" i="1"/>
  <c r="N308" i="1"/>
  <c r="K308" i="1"/>
  <c r="H308" i="1"/>
  <c r="E308" i="1"/>
  <c r="AF275" i="1"/>
  <c r="Z275" i="1"/>
  <c r="W275" i="1"/>
  <c r="H275" i="1"/>
  <c r="AI275" i="1"/>
  <c r="AL275" i="1" s="1"/>
  <c r="AC275" i="1"/>
  <c r="T275" i="1"/>
  <c r="Q275" i="1"/>
  <c r="N275" i="1"/>
  <c r="K275" i="1"/>
  <c r="AI242" i="1"/>
  <c r="AL242" i="1" s="1"/>
  <c r="AF242" i="1"/>
  <c r="AC242" i="1"/>
  <c r="Z242" i="1"/>
  <c r="W242" i="1"/>
  <c r="T242" i="1"/>
  <c r="Q242" i="1"/>
  <c r="N242" i="1"/>
  <c r="AI209" i="1"/>
  <c r="AL209" i="1" s="1"/>
  <c r="AF209" i="1"/>
  <c r="W209" i="1"/>
  <c r="Q209" i="1"/>
  <c r="N209" i="1"/>
  <c r="AC209" i="1"/>
  <c r="Z209" i="1"/>
  <c r="T209" i="1"/>
  <c r="AF176" i="1"/>
  <c r="T176" i="1"/>
  <c r="Q176" i="1"/>
  <c r="N176" i="1"/>
  <c r="AI176" i="1"/>
  <c r="AL176" i="1" s="1"/>
  <c r="AC176" i="1"/>
  <c r="Z176" i="1"/>
  <c r="W176" i="1"/>
  <c r="N143" i="1"/>
  <c r="AI110" i="1"/>
  <c r="AL110" i="1" s="1"/>
  <c r="AF110" i="1"/>
  <c r="AC110" i="1"/>
  <c r="Z110" i="1"/>
  <c r="W110" i="1"/>
  <c r="T110" i="1"/>
  <c r="Q110" i="1"/>
  <c r="N110" i="1"/>
  <c r="K242" i="1"/>
  <c r="H242" i="1"/>
  <c r="E209" i="1"/>
  <c r="K176" i="1"/>
  <c r="E176" i="1"/>
  <c r="H143" i="1"/>
  <c r="E143" i="1"/>
  <c r="K110" i="1"/>
  <c r="H110" i="1"/>
  <c r="E110" i="1"/>
  <c r="K77" i="1"/>
  <c r="H77" i="1"/>
  <c r="E77" i="1"/>
  <c r="K209" i="1"/>
  <c r="H209" i="1"/>
  <c r="H176" i="1"/>
  <c r="W28" i="1"/>
  <c r="W33" i="1"/>
  <c r="W11" i="1"/>
  <c r="W30" i="1"/>
  <c r="W37" i="1"/>
  <c r="W20" i="1"/>
  <c r="W19" i="1"/>
  <c r="W13" i="1"/>
  <c r="W39" i="1"/>
  <c r="W35" i="1"/>
  <c r="W26" i="1"/>
  <c r="W21" i="1"/>
  <c r="W38" i="1"/>
  <c r="W18" i="1"/>
  <c r="E275" i="1"/>
  <c r="E242" i="1"/>
  <c r="W22" i="1"/>
  <c r="W23" i="1"/>
  <c r="W34" i="1"/>
  <c r="W29" i="1"/>
  <c r="W31" i="1"/>
  <c r="W16" i="1"/>
  <c r="W32" i="1"/>
  <c r="W25" i="1"/>
  <c r="W27" i="1"/>
  <c r="W24" i="1"/>
  <c r="W36" i="1"/>
  <c r="W17" i="1"/>
  <c r="W15" i="1"/>
  <c r="W14" i="1"/>
  <c r="W12" i="1"/>
  <c r="AF143" i="1" l="1"/>
  <c r="AC143" i="1"/>
  <c r="Z143" i="1"/>
  <c r="W143" i="1"/>
  <c r="AI143" i="1"/>
  <c r="AL143" i="1" s="1"/>
  <c r="T143" i="1"/>
  <c r="Q143" i="1"/>
  <c r="K143" i="1"/>
  <c r="P10" i="1"/>
  <c r="R10" i="1"/>
  <c r="N10" i="1"/>
  <c r="V10" i="1"/>
  <c r="H44" i="1"/>
  <c r="K44" i="1"/>
  <c r="N44" i="1"/>
  <c r="E44" i="1"/>
  <c r="J10" i="1"/>
  <c r="T10" i="1"/>
  <c r="AI77" i="1"/>
  <c r="AL77" i="1" s="1"/>
  <c r="AF77" i="1"/>
  <c r="AC77" i="1"/>
  <c r="Z77" i="1"/>
  <c r="W77" i="1"/>
  <c r="T77" i="1"/>
  <c r="Q77" i="1"/>
  <c r="N77" i="1"/>
  <c r="AI44" i="1"/>
  <c r="AL44" i="1" s="1"/>
  <c r="AF44" i="1"/>
  <c r="AC44" i="1"/>
  <c r="Z44" i="1"/>
  <c r="W44" i="1"/>
  <c r="T44" i="1"/>
  <c r="Q44" i="1"/>
  <c r="L10" i="1" l="1"/>
  <c r="H10" i="1"/>
  <c r="F10" i="1"/>
  <c r="W10" i="1" l="1"/>
  <c r="W40" i="1" s="1"/>
  <c r="G40" i="1" s="1"/>
</calcChain>
</file>

<file path=xl/sharedStrings.xml><?xml version="1.0" encoding="utf-8"?>
<sst xmlns="http://schemas.openxmlformats.org/spreadsheetml/2006/main" count="84" uniqueCount="58">
  <si>
    <t>Класс:</t>
  </si>
  <si>
    <t>Директор школы:</t>
  </si>
  <si>
    <t>Дата заполнения:</t>
  </si>
  <si>
    <t>Классный руководитель:</t>
  </si>
  <si>
    <t>Число обучающихся в классе:</t>
  </si>
  <si>
    <t>Учитель физкультуры:</t>
  </si>
  <si>
    <t>Освобождено от физкультуры:</t>
  </si>
  <si>
    <t>Воз-раст (лет)</t>
  </si>
  <si>
    <t>Бег 1000м  (мин.сек)</t>
  </si>
  <si>
    <t>Бег 30м  (мин.сек)</t>
  </si>
  <si>
    <t>Подтягивание на перекладине, кол-во раз (юноши)</t>
  </si>
  <si>
    <t>Прыжок в длину с места (см.)</t>
  </si>
  <si>
    <t>Подъем туловища за 30 сек. (кол-во раз)</t>
  </si>
  <si>
    <t>Наклон вперед (см.)</t>
  </si>
  <si>
    <t>Сгибание и разгибание рук в упоре лежа кол- во раз (девушки)</t>
  </si>
  <si>
    <t>Сумма очков</t>
  </si>
  <si>
    <t>Рез.</t>
  </si>
  <si>
    <t>Очки</t>
  </si>
  <si>
    <t>Среднее количество очков набранное классом</t>
  </si>
  <si>
    <t>1</t>
  </si>
  <si>
    <t>Бег 60м  (мин.сек)</t>
  </si>
  <si>
    <t>Бег 100м  (мин.сек)</t>
  </si>
  <si>
    <t>прыжок в длину сместа</t>
  </si>
  <si>
    <t>подтягивание (мальчики)</t>
  </si>
  <si>
    <t>сгибание и разгибание рук (девочки)</t>
  </si>
  <si>
    <t>бег 1000 метров</t>
  </si>
  <si>
    <t>бег 30 метров</t>
  </si>
  <si>
    <t>подьем туловища за 30 сек. (пресс)</t>
  </si>
  <si>
    <t>наклон вперёд из положения сидя</t>
  </si>
  <si>
    <t>бег 60 метров</t>
  </si>
  <si>
    <t>бег 100 метров</t>
  </si>
  <si>
    <t>Таблицу подсчёта результатов ПС разработал: Илья Анатольевич Вольф, заместитель директора ГУДО Кузбасский центр физического воспитания</t>
  </si>
  <si>
    <t>М.П. учреждения</t>
  </si>
  <si>
    <t>№    п/п</t>
  </si>
  <si>
    <r>
      <t xml:space="preserve">Пол   </t>
    </r>
    <r>
      <rPr>
        <b/>
        <sz val="8"/>
        <color theme="1"/>
        <rFont val="Times New Roman"/>
        <family val="1"/>
        <charset val="204"/>
      </rPr>
      <t>М/Ж</t>
    </r>
  </si>
  <si>
    <t>ФИО</t>
  </si>
  <si>
    <t>м</t>
  </si>
  <si>
    <t>Муниципалитет: Темрюкский район</t>
  </si>
  <si>
    <t>Адрес: Мира 73 А</t>
  </si>
  <si>
    <t>Учреждение: Муниципальное бюджетное общеобразовательное учреждение средняя общеобразовательная школа № 3 имени Героя Советского Союза Бориса Петровича Бувина муниципального образования Темрюкский район</t>
  </si>
  <si>
    <t>5 Б</t>
  </si>
  <si>
    <t>Г.В.Лисиенко</t>
  </si>
  <si>
    <t>Я.А.Ступакова</t>
  </si>
  <si>
    <t>П.В.Кулемина</t>
  </si>
  <si>
    <r>
      <t xml:space="preserve">     </t>
    </r>
    <r>
      <rPr>
        <u/>
        <sz val="14"/>
        <color indexed="8"/>
        <rFont val="Times New Roman"/>
        <family val="1"/>
        <charset val="204"/>
      </rPr>
      <t>Протокол тестирования «Президентские состязания» в 2023-2024  учебном году</t>
    </r>
  </si>
  <si>
    <t>Волженко Мария</t>
  </si>
  <si>
    <t>Жакоти Константин</t>
  </si>
  <si>
    <t>Исаков Павел</t>
  </si>
  <si>
    <t>Коваленко Артем</t>
  </si>
  <si>
    <t>Прутов Дмитрий</t>
  </si>
  <si>
    <t>Савченко Кирилл</t>
  </si>
  <si>
    <t>Ильясова Виктория</t>
  </si>
  <si>
    <t>Мурашкина Екатерина</t>
  </si>
  <si>
    <t>Полещук Варвара</t>
  </si>
  <si>
    <t>Щелокова Валерия</t>
  </si>
  <si>
    <t>Черненко Вадим</t>
  </si>
  <si>
    <t>Дергаусова Екатерина</t>
  </si>
  <si>
    <t>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</si>
</sst>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9]General"/>
    <numFmt numFmtId="165" formatCode="[$-419]0"/>
    <numFmt numFmtId="166" formatCode="[$-419]dd&quot;.&quot;mmm"/>
    <numFmt numFmtId="167" formatCode="[$-419]0.00"/>
  </numFmts>
  <fonts count="15" x14ac:knownFonts="1">
    <font>
      <sz val="11"/>
      <color theme="1"/>
      <name val="Arial"/>
      <family val="2"/>
      <charset val="204"/>
    </font>
    <font>
      <u/>
      <sz val="14"/>
      <color indexed="8"/>
      <name val="Times New Roman"/>
      <family val="1"/>
      <charset val="204"/>
    </font>
    <font>
      <sz val="10"/>
      <color theme="1"/>
      <name val="Arial Cyr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FFFF"/>
      <name val="Arial Cyr"/>
      <charset val="204"/>
    </font>
    <font>
      <sz val="10"/>
      <color rgb="FFFF0000"/>
      <name val="Arial Cyr"/>
      <charset val="204"/>
    </font>
    <font>
      <sz val="5"/>
      <color theme="1"/>
      <name val="Arial Cyr"/>
      <charset val="204"/>
    </font>
    <font>
      <sz val="8"/>
      <color theme="1"/>
      <name val="Times New Roman"/>
      <family val="1"/>
      <charset val="204"/>
    </font>
    <font>
      <sz val="8"/>
      <color theme="1"/>
      <name val="Arial Cyr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Arial Cyr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4" fillId="0" borderId="0"/>
  </cellStyleXfs>
  <cellXfs count="57">
    <xf numFmtId="0" fontId="0" fillId="0" borderId="0" xfId="0"/>
    <xf numFmtId="164" fontId="5" fillId="0" borderId="1" xfId="1" applyFont="1" applyBorder="1" applyAlignment="1" applyProtection="1">
      <protection locked="0"/>
    </xf>
    <xf numFmtId="166" fontId="5" fillId="0" borderId="1" xfId="1" applyNumberFormat="1" applyFont="1" applyBorder="1" applyAlignment="1" applyProtection="1"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164" fontId="6" fillId="0" borderId="3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wrapText="1"/>
      <protection locked="0"/>
    </xf>
    <xf numFmtId="164" fontId="6" fillId="0" borderId="4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horizontal="center" vertical="center" wrapText="1"/>
      <protection locked="0"/>
    </xf>
    <xf numFmtId="164" fontId="6" fillId="0" borderId="6" xfId="1" applyFont="1" applyBorder="1" applyAlignment="1" applyProtection="1">
      <alignment wrapText="1"/>
      <protection locked="0"/>
    </xf>
    <xf numFmtId="164" fontId="6" fillId="0" borderId="6" xfId="1" applyFont="1" applyBorder="1" applyAlignment="1" applyProtection="1">
      <alignment horizontal="center" vertical="center" wrapText="1"/>
      <protection locked="0"/>
    </xf>
    <xf numFmtId="164" fontId="6" fillId="0" borderId="5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horizontal="center" vertical="center"/>
      <protection locked="0"/>
    </xf>
    <xf numFmtId="164" fontId="6" fillId="0" borderId="5" xfId="1" applyFont="1" applyBorder="1" applyAlignment="1" applyProtection="1">
      <alignment horizontal="center" vertical="center"/>
      <protection locked="0"/>
    </xf>
    <xf numFmtId="164" fontId="2" fillId="0" borderId="0" xfId="1" applyProtection="1">
      <protection locked="0"/>
    </xf>
    <xf numFmtId="164" fontId="7" fillId="0" borderId="0" xfId="1" applyFont="1" applyProtection="1">
      <protection locked="0"/>
    </xf>
    <xf numFmtId="164" fontId="8" fillId="0" borderId="0" xfId="1" applyFont="1" applyProtection="1">
      <protection locked="0"/>
    </xf>
    <xf numFmtId="164" fontId="8" fillId="2" borderId="0" xfId="1" applyFont="1" applyFill="1" applyBorder="1" applyProtection="1">
      <protection locked="0"/>
    </xf>
    <xf numFmtId="164" fontId="2" fillId="0" borderId="0" xfId="1" applyFont="1" applyProtection="1">
      <protection locked="0"/>
    </xf>
    <xf numFmtId="164" fontId="8" fillId="2" borderId="0" xfId="1" applyFont="1" applyFill="1" applyBorder="1" applyAlignment="1" applyProtection="1">
      <alignment horizontal="center" vertical="center"/>
      <protection locked="0"/>
    </xf>
    <xf numFmtId="164" fontId="8" fillId="0" borderId="0" xfId="1" applyFont="1" applyBorder="1" applyProtection="1">
      <protection locked="0"/>
    </xf>
    <xf numFmtId="167" fontId="2" fillId="0" borderId="0" xfId="1" applyNumberFormat="1" applyFont="1" applyProtection="1">
      <protection locked="0"/>
    </xf>
    <xf numFmtId="49" fontId="2" fillId="0" borderId="0" xfId="1" applyNumberFormat="1" applyProtection="1">
      <protection locked="0"/>
    </xf>
    <xf numFmtId="167" fontId="2" fillId="0" borderId="0" xfId="1" applyNumberFormat="1" applyProtection="1">
      <protection locked="0"/>
    </xf>
    <xf numFmtId="164" fontId="2" fillId="0" borderId="0" xfId="1" applyProtection="1">
      <protection hidden="1"/>
    </xf>
    <xf numFmtId="164" fontId="6" fillId="0" borderId="1" xfId="1" applyFont="1" applyBorder="1" applyAlignment="1" applyProtection="1">
      <alignment horizontal="center" wrapText="1"/>
      <protection hidden="1"/>
    </xf>
    <xf numFmtId="164" fontId="5" fillId="0" borderId="0" xfId="1" applyFont="1" applyAlignment="1" applyProtection="1">
      <protection hidden="1"/>
    </xf>
    <xf numFmtId="164" fontId="2" fillId="0" borderId="2" xfId="1" applyBorder="1" applyAlignment="1" applyProtection="1">
      <protection hidden="1"/>
    </xf>
    <xf numFmtId="164" fontId="2" fillId="0" borderId="7" xfId="1" applyBorder="1" applyAlignment="1" applyProtection="1">
      <protection hidden="1"/>
    </xf>
    <xf numFmtId="164" fontId="2" fillId="0" borderId="0" xfId="1" applyBorder="1" applyAlignment="1" applyProtection="1">
      <protection hidden="1"/>
    </xf>
    <xf numFmtId="164" fontId="13" fillId="0" borderId="0" xfId="1" applyFont="1" applyProtection="1">
      <protection hidden="1"/>
    </xf>
    <xf numFmtId="164" fontId="7" fillId="0" borderId="0" xfId="1" applyFont="1" applyProtection="1">
      <protection hidden="1"/>
    </xf>
    <xf numFmtId="164" fontId="8" fillId="0" borderId="0" xfId="1" applyFont="1" applyProtection="1">
      <protection hidden="1"/>
    </xf>
    <xf numFmtId="164" fontId="6" fillId="0" borderId="2" xfId="1" applyFont="1" applyBorder="1" applyAlignment="1" applyProtection="1">
      <alignment horizontal="right" wrapText="1"/>
      <protection hidden="1"/>
    </xf>
    <xf numFmtId="164" fontId="6" fillId="0" borderId="2" xfId="1" applyFont="1" applyBorder="1" applyAlignment="1" applyProtection="1">
      <alignment wrapText="1"/>
      <protection hidden="1"/>
    </xf>
    <xf numFmtId="164" fontId="6" fillId="0" borderId="1" xfId="1" applyFont="1" applyBorder="1" applyAlignment="1" applyProtection="1">
      <alignment wrapText="1"/>
      <protection hidden="1"/>
    </xf>
    <xf numFmtId="164" fontId="6" fillId="0" borderId="6" xfId="1" applyFont="1" applyBorder="1" applyAlignment="1" applyProtection="1">
      <alignment wrapText="1"/>
      <protection hidden="1"/>
    </xf>
    <xf numFmtId="164" fontId="6" fillId="0" borderId="1" xfId="1" applyFont="1" applyBorder="1" applyAlignment="1" applyProtection="1">
      <alignment horizontal="center" vertical="center" wrapText="1"/>
      <protection hidden="1"/>
    </xf>
    <xf numFmtId="165" fontId="6" fillId="0" borderId="1" xfId="1" applyNumberFormat="1" applyFont="1" applyBorder="1" applyAlignment="1" applyProtection="1">
      <alignment horizontal="center" vertical="center" wrapText="1"/>
      <protection hidden="1"/>
    </xf>
    <xf numFmtId="164" fontId="6" fillId="0" borderId="1" xfId="1" applyFont="1" applyBorder="1" applyAlignment="1" applyProtection="1">
      <alignment horizontal="center" vertical="center"/>
      <protection hidden="1"/>
    </xf>
    <xf numFmtId="167" fontId="2" fillId="0" borderId="1" xfId="1" applyNumberFormat="1" applyBorder="1" applyProtection="1">
      <protection hidden="1"/>
    </xf>
    <xf numFmtId="164" fontId="6" fillId="0" borderId="0" xfId="1" applyFont="1" applyFill="1" applyBorder="1" applyAlignment="1" applyProtection="1">
      <alignment horizontal="left"/>
      <protection locked="0"/>
    </xf>
    <xf numFmtId="164" fontId="12" fillId="0" borderId="0" xfId="1" applyFont="1" applyFill="1" applyBorder="1" applyAlignment="1" applyProtection="1">
      <alignment horizontal="center" vertical="center"/>
      <protection locked="0"/>
    </xf>
    <xf numFmtId="164" fontId="6" fillId="0" borderId="0" xfId="1" applyFont="1" applyFill="1" applyBorder="1" applyAlignment="1" applyProtection="1">
      <alignment horizontal="left"/>
      <protection hidden="1"/>
    </xf>
    <xf numFmtId="0" fontId="0" fillId="0" borderId="1" xfId="0" applyFill="1" applyBorder="1" applyProtection="1">
      <protection locked="0"/>
    </xf>
    <xf numFmtId="164" fontId="6" fillId="0" borderId="0" xfId="1" applyFont="1" applyFill="1" applyBorder="1" applyAlignment="1" applyProtection="1">
      <protection hidden="1"/>
    </xf>
    <xf numFmtId="164" fontId="6" fillId="0" borderId="0" xfId="1" applyFont="1" applyFill="1" applyBorder="1" applyAlignment="1" applyProtection="1">
      <alignment horizontal="right"/>
      <protection hidden="1"/>
    </xf>
    <xf numFmtId="164" fontId="6" fillId="0" borderId="0" xfId="1" applyFont="1" applyFill="1" applyBorder="1" applyAlignment="1" applyProtection="1">
      <alignment horizontal="left" vertical="top" wrapText="1"/>
      <protection locked="0"/>
    </xf>
    <xf numFmtId="164" fontId="6" fillId="0" borderId="0" xfId="1" applyFont="1" applyAlignment="1" applyProtection="1">
      <protection hidden="1"/>
    </xf>
    <xf numFmtId="164" fontId="6" fillId="0" borderId="8" xfId="1" applyFont="1" applyBorder="1" applyAlignment="1" applyProtection="1">
      <protection hidden="1"/>
    </xf>
    <xf numFmtId="164" fontId="10" fillId="0" borderId="1" xfId="1" applyFont="1" applyFill="1" applyBorder="1" applyAlignment="1" applyProtection="1">
      <alignment horizontal="center" vertical="center" wrapText="1"/>
      <protection hidden="1"/>
    </xf>
    <xf numFmtId="164" fontId="10" fillId="0" borderId="6" xfId="1" applyFont="1" applyFill="1" applyBorder="1" applyAlignment="1" applyProtection="1">
      <alignment horizontal="center" vertical="center" wrapText="1"/>
      <protection hidden="1"/>
    </xf>
    <xf numFmtId="164" fontId="11" fillId="0" borderId="6" xfId="1" applyFont="1" applyFill="1" applyBorder="1" applyAlignment="1" applyProtection="1">
      <alignment horizontal="center" vertical="center" wrapText="1"/>
      <protection hidden="1"/>
    </xf>
    <xf numFmtId="164" fontId="11" fillId="0" borderId="9" xfId="1" applyFont="1" applyFill="1" applyBorder="1" applyAlignment="1" applyProtection="1">
      <alignment horizontal="center" vertical="center" wrapText="1"/>
      <protection hidden="1"/>
    </xf>
    <xf numFmtId="164" fontId="11" fillId="0" borderId="5" xfId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ill="1" applyBorder="1" applyAlignment="1" applyProtection="1">
      <alignment horizontal="center"/>
      <protection hidden="1"/>
    </xf>
    <xf numFmtId="164" fontId="2" fillId="0" borderId="1" xfId="1" applyFill="1" applyBorder="1" applyAlignment="1" applyProtection="1">
      <alignment horizontal="center"/>
      <protection hidden="1"/>
    </xf>
    <xf numFmtId="164" fontId="9" fillId="0" borderId="0" xfId="1" applyFont="1" applyFill="1" applyBorder="1" applyAlignment="1" applyProtection="1">
      <alignment horizontal="center"/>
      <protection hidden="1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3">
    <dxf>
      <protection locked="1" hidden="1"/>
    </dxf>
    <dxf>
      <protection locked="1" hidden="1"/>
    </dxf>
    <dxf>
      <alignment horizontal="right" vertical="bottom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__xlnm._FilterDatabase" displayName="__xlnm._FilterDatabase_1" ref="A10:A39" totalsRowShown="0" headerRowDxfId="2" dataDxfId="1">
  <tableColumns count="1">
    <tableColumn id="1" name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L348"/>
  <sheetViews>
    <sheetView tabSelected="1" zoomScale="115" zoomScaleNormal="115" workbookViewId="0">
      <selection activeCell="G22" sqref="G22"/>
    </sheetView>
  </sheetViews>
  <sheetFormatPr defaultColWidth="8" defaultRowHeight="6.4" customHeight="1" x14ac:dyDescent="0.2"/>
  <cols>
    <col min="1" max="1" width="4.25" style="13" customWidth="1"/>
    <col min="2" max="2" width="22.375" style="13" customWidth="1"/>
    <col min="3" max="3" width="4.5" style="13" customWidth="1"/>
    <col min="4" max="4" width="4.25" style="13" customWidth="1"/>
    <col min="5" max="6" width="6.5" style="13" customWidth="1"/>
    <col min="7" max="7" width="6.625" style="13" customWidth="1"/>
    <col min="8" max="11" width="6.5" style="13" customWidth="1"/>
    <col min="12" max="12" width="6.375" style="13" customWidth="1"/>
    <col min="13" max="13" width="6.125" style="13" customWidth="1"/>
    <col min="14" max="14" width="6.375" style="13" customWidth="1"/>
    <col min="15" max="15" width="6.125" style="13" customWidth="1"/>
    <col min="16" max="18" width="6.5" style="13" customWidth="1"/>
    <col min="19" max="19" width="6.625" style="13" customWidth="1"/>
    <col min="20" max="20" width="5.875" style="13" customWidth="1"/>
    <col min="21" max="21" width="6.125" style="13" customWidth="1"/>
    <col min="22" max="22" width="6.625" style="13" customWidth="1"/>
    <col min="23" max="23" width="5.875" style="13" customWidth="1"/>
    <col min="24" max="24" width="5.25" style="13" customWidth="1"/>
    <col min="25" max="25" width="5.375" style="13" customWidth="1"/>
    <col min="26" max="26" width="5.75" style="13" customWidth="1"/>
    <col min="27" max="28" width="5.375" style="13" customWidth="1"/>
    <col min="29" max="29" width="5.25" style="13" customWidth="1"/>
    <col min="30" max="31" width="4.375" style="13" customWidth="1"/>
    <col min="32" max="16384" width="8" style="13"/>
  </cols>
  <sheetData>
    <row r="1" spans="1:23" ht="22.5" customHeight="1" x14ac:dyDescent="0.2">
      <c r="A1" s="41" t="s">
        <v>44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s="23" customFormat="1" ht="15.75" customHeight="1" x14ac:dyDescent="0.25">
      <c r="A2" s="40" t="s">
        <v>37</v>
      </c>
      <c r="B2" s="40"/>
      <c r="C2" s="40"/>
      <c r="D2" s="25"/>
      <c r="E2" s="44" t="s">
        <v>0</v>
      </c>
      <c r="F2" s="44"/>
      <c r="G2" s="44"/>
      <c r="H2" s="44"/>
      <c r="I2" s="1" t="s">
        <v>40</v>
      </c>
      <c r="J2" s="25"/>
      <c r="K2" s="42" t="s">
        <v>1</v>
      </c>
      <c r="L2" s="42"/>
      <c r="M2" s="42"/>
      <c r="N2" s="42"/>
      <c r="O2" s="43" t="s">
        <v>41</v>
      </c>
      <c r="P2" s="43"/>
      <c r="Q2" s="43"/>
      <c r="R2" s="43"/>
      <c r="S2" s="25"/>
    </row>
    <row r="3" spans="1:23" s="23" customFormat="1" ht="12.75" customHeight="1" x14ac:dyDescent="0.25">
      <c r="A3" s="40" t="s">
        <v>38</v>
      </c>
      <c r="B3" s="40"/>
      <c r="C3" s="40"/>
      <c r="D3" s="25"/>
      <c r="E3" s="44" t="s">
        <v>2</v>
      </c>
      <c r="F3" s="44"/>
      <c r="G3" s="44"/>
      <c r="H3" s="44"/>
      <c r="I3" s="2"/>
      <c r="J3" s="25"/>
      <c r="K3" s="42" t="s">
        <v>3</v>
      </c>
      <c r="L3" s="42"/>
      <c r="M3" s="42"/>
      <c r="N3" s="42"/>
      <c r="O3" s="43" t="s">
        <v>43</v>
      </c>
      <c r="P3" s="43"/>
      <c r="Q3" s="43"/>
      <c r="R3" s="43"/>
      <c r="S3" s="25"/>
    </row>
    <row r="4" spans="1:23" s="23" customFormat="1" ht="12.75" customHeight="1" x14ac:dyDescent="0.25">
      <c r="A4" s="46" t="s">
        <v>39</v>
      </c>
      <c r="B4" s="46"/>
      <c r="C4" s="46"/>
      <c r="D4" s="25"/>
      <c r="E4" s="47" t="s">
        <v>4</v>
      </c>
      <c r="F4" s="47"/>
      <c r="G4" s="47"/>
      <c r="H4" s="48"/>
      <c r="I4" s="1">
        <v>30</v>
      </c>
      <c r="J4" s="25"/>
      <c r="K4" s="42" t="s">
        <v>5</v>
      </c>
      <c r="L4" s="42"/>
      <c r="M4" s="42"/>
      <c r="N4" s="42"/>
      <c r="O4" s="43" t="s">
        <v>42</v>
      </c>
      <c r="P4" s="43"/>
      <c r="Q4" s="43"/>
      <c r="R4" s="43"/>
      <c r="S4" s="25"/>
    </row>
    <row r="5" spans="1:23" s="23" customFormat="1" ht="12.75" customHeight="1" x14ac:dyDescent="0.25">
      <c r="A5" s="46"/>
      <c r="B5" s="46"/>
      <c r="C5" s="46"/>
      <c r="D5" s="25"/>
      <c r="E5" s="44" t="s">
        <v>6</v>
      </c>
      <c r="F5" s="44"/>
      <c r="G5" s="44"/>
      <c r="H5" s="44"/>
      <c r="I5" s="1">
        <v>0</v>
      </c>
      <c r="J5" s="25"/>
      <c r="K5" s="45" t="s">
        <v>32</v>
      </c>
      <c r="L5" s="45"/>
      <c r="M5" s="45"/>
      <c r="N5" s="45"/>
      <c r="O5" s="45"/>
      <c r="P5" s="45"/>
      <c r="Q5" s="45"/>
      <c r="R5" s="45"/>
      <c r="S5" s="25"/>
    </row>
    <row r="6" spans="1:23" s="23" customFormat="1" ht="6.75" customHeight="1" x14ac:dyDescent="0.2"/>
    <row r="7" spans="1:23" s="23" customFormat="1" ht="32.25" customHeight="1" x14ac:dyDescent="0.2">
      <c r="A7" s="49" t="s">
        <v>33</v>
      </c>
      <c r="B7" s="50" t="s">
        <v>35</v>
      </c>
      <c r="C7" s="50" t="s">
        <v>34</v>
      </c>
      <c r="D7" s="50" t="s">
        <v>7</v>
      </c>
      <c r="E7" s="49" t="s">
        <v>8</v>
      </c>
      <c r="F7" s="49"/>
      <c r="G7" s="49" t="s">
        <v>9</v>
      </c>
      <c r="H7" s="49"/>
      <c r="I7" s="49" t="s">
        <v>10</v>
      </c>
      <c r="J7" s="49"/>
      <c r="K7" s="49" t="s">
        <v>11</v>
      </c>
      <c r="L7" s="49"/>
      <c r="M7" s="49" t="s">
        <v>12</v>
      </c>
      <c r="N7" s="49"/>
      <c r="O7" s="49" t="s">
        <v>13</v>
      </c>
      <c r="P7" s="49"/>
      <c r="Q7" s="49" t="s">
        <v>14</v>
      </c>
      <c r="R7" s="49"/>
      <c r="S7" s="49" t="s">
        <v>20</v>
      </c>
      <c r="T7" s="49"/>
      <c r="U7" s="49" t="s">
        <v>21</v>
      </c>
      <c r="V7" s="49"/>
      <c r="W7" s="51" t="s">
        <v>15</v>
      </c>
    </row>
    <row r="8" spans="1:23" s="23" customFormat="1" ht="12.75" customHeight="1" x14ac:dyDescent="0.2">
      <c r="A8" s="49"/>
      <c r="B8" s="50"/>
      <c r="C8" s="50"/>
      <c r="D8" s="50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52"/>
    </row>
    <row r="9" spans="1:23" s="23" customFormat="1" ht="12.75" customHeight="1" x14ac:dyDescent="0.2">
      <c r="A9" s="49"/>
      <c r="B9" s="50"/>
      <c r="C9" s="50"/>
      <c r="D9" s="50"/>
      <c r="E9" s="24" t="s">
        <v>16</v>
      </c>
      <c r="F9" s="24" t="s">
        <v>17</v>
      </c>
      <c r="G9" s="24" t="s">
        <v>16</v>
      </c>
      <c r="H9" s="24" t="s">
        <v>17</v>
      </c>
      <c r="I9" s="24" t="s">
        <v>16</v>
      </c>
      <c r="J9" s="24" t="s">
        <v>17</v>
      </c>
      <c r="K9" s="24" t="s">
        <v>16</v>
      </c>
      <c r="L9" s="24" t="s">
        <v>17</v>
      </c>
      <c r="M9" s="24" t="s">
        <v>16</v>
      </c>
      <c r="N9" s="24" t="s">
        <v>17</v>
      </c>
      <c r="O9" s="24" t="s">
        <v>16</v>
      </c>
      <c r="P9" s="24" t="s">
        <v>17</v>
      </c>
      <c r="Q9" s="24" t="s">
        <v>16</v>
      </c>
      <c r="R9" s="24" t="s">
        <v>17</v>
      </c>
      <c r="S9" s="24" t="s">
        <v>16</v>
      </c>
      <c r="T9" s="24" t="s">
        <v>17</v>
      </c>
      <c r="U9" s="24" t="s">
        <v>16</v>
      </c>
      <c r="V9" s="24" t="s">
        <v>17</v>
      </c>
      <c r="W9" s="53"/>
    </row>
    <row r="10" spans="1:23" ht="12.75" x14ac:dyDescent="0.2">
      <c r="A10" s="32" t="s">
        <v>19</v>
      </c>
      <c r="B10" s="3" t="s">
        <v>46</v>
      </c>
      <c r="C10" s="7" t="s">
        <v>36</v>
      </c>
      <c r="D10" s="4">
        <v>12</v>
      </c>
      <c r="E10" s="4">
        <v>4.5</v>
      </c>
      <c r="F10" s="36">
        <f>IF(D10=7,E44,IF(D10=8,H44,IF(D10=9,K44,IF(D10=10,N44,IF(D10=11,Q44,IF(D10=12,T44,IF(D10=13,W44,IF(D10=14,Z44,IF(D10=15,AC44,IF(D10=16,AF44,AL44))))))))))</f>
        <v>20</v>
      </c>
      <c r="G10" s="7">
        <v>5.9</v>
      </c>
      <c r="H10" s="36">
        <f>IF(D10=7,E77,IF(D10=8,H77,IF(D10=9,K77,IF(D10=10,N77,IF(D10=11,Q77,IF(D10=12,T77,IF(D10=13,W77,IF(D10=14,Z77,IF(D10=15,AC77,IF(D10=16,AF77,AL77))))))))))</f>
        <v>15</v>
      </c>
      <c r="I10" s="7">
        <v>12</v>
      </c>
      <c r="J10" s="37">
        <f>IF(D10=7,E110,IF(D10=8,H110,IF(D10=9,K110,IF(D10=10,N110,IF(D10=11,Q110,IF(D10=12,T110,IF(D10=13,W110,IF(D10=14,Z110,IF(D10=15,AC110,IF(D10=16,AF110,AL110))))))))))</f>
        <v>54</v>
      </c>
      <c r="K10" s="7">
        <v>180</v>
      </c>
      <c r="L10" s="37">
        <f>IF(D10=7,E143,IF(D10=8,H143,IF(D10=9,K143,IF(D10=10,N143,IF(D10=11,Q143,IF(D10=12,T143,IF(D10=13,W143,IF(D10=14,Z143,IF(D10=15,AC143,IF(D10=16,AF143,AL143))))))))))</f>
        <v>25</v>
      </c>
      <c r="M10" s="7">
        <v>31</v>
      </c>
      <c r="N10" s="37">
        <f>IF(D10=7,E176,IF(D10=8,H176,IF(D10=9,K176,IF(D10=10,N176,IF(D10=11,Q176,IF(D10=12,T176,IF(D10=13,W176,IF(D10=14,Z176,IF(D10=15,AC176,IF(D10=16,AF176,AL176))))))))))</f>
        <v>47</v>
      </c>
      <c r="O10" s="7">
        <v>6</v>
      </c>
      <c r="P10" s="37">
        <f>IF(D10=7,E209,IF(D10=8,H209,IF(D10=9,K209,IF(D10=10,N209,IF(D10=11,Q209,IF(D10=12,T209,IF(D10=13,W209,IF(D10=14,Z209,IF(D10=15,AC209,IF(D10=16,AF209,AL209))))))))))</f>
        <v>22</v>
      </c>
      <c r="Q10" s="11"/>
      <c r="R10" s="38">
        <f>IF(D10=7,E242,IF(D10=8,H242,IF(D10=9,K242,IF(D10=10,N242,IF(D10=11,Q242,IF(D10=12,T242,IF(D10=13,W242,IF(D10=14,Z242,IF(D10=15,AC242,IF(D10=16,AF242,AL242))))))))))</f>
        <v>0</v>
      </c>
      <c r="S10" s="7"/>
      <c r="T10" s="36">
        <f>IF(D10=7,E275,IF(D10=8,H275,IF(D10=9,K275,IF(D10=10,N275,IF(D10=11,Q275,IF(D10=12,T275,IF(D10=13,W275,IF(D10=14,Z275,IF(D10=15,AC275,IF(D10=16,AF275,AL275))))))))))</f>
        <v>0</v>
      </c>
      <c r="U10" s="7"/>
      <c r="V10" s="36">
        <f>IF(D10=7,E308,IF(D10=8,H308,IF(D10=9,K308,IF(D10=10,N308,IF(D10=11,Q308,IF(D10=12,T308,IF(D10=13,W308,IF(D10=14,Z308,IF(D10=15,AC308,IF(D10=16,AF308,AL308))))))))))</f>
        <v>0</v>
      </c>
      <c r="W10" s="39">
        <f t="shared" ref="W10:W30" si="0">IF(C10=0,0,SUM(F10+H10+J10+L10+N10+P10+R10+T10+V10))</f>
        <v>183</v>
      </c>
    </row>
    <row r="11" spans="1:23" ht="12.75" x14ac:dyDescent="0.2">
      <c r="A11" s="33">
        <v>2</v>
      </c>
      <c r="B11" s="3" t="s">
        <v>47</v>
      </c>
      <c r="C11" s="10" t="s">
        <v>36</v>
      </c>
      <c r="D11" s="6">
        <v>11</v>
      </c>
      <c r="E11" s="6">
        <v>4.3</v>
      </c>
      <c r="F11" s="36">
        <f t="shared" ref="F11:F39" si="1">IF(D11=7,E45,IF(D11=8,H45,IF(D11=9,K45,IF(D11=10,N45,IF(D11=11,Q45,IF(D11=12,T45,IF(D11=13,W45,IF(D11=14,Z45,IF(D11=15,AC45,IF(D11=16,AF45,AL45))))))))))</f>
        <v>33</v>
      </c>
      <c r="G11" s="10">
        <v>5.5</v>
      </c>
      <c r="H11" s="36">
        <f t="shared" ref="H11:H39" si="2">IF(D11=7,E78,IF(D11=8,H78,IF(D11=9,K78,IF(D11=10,N78,IF(D11=11,Q78,IF(D11=12,T78,IF(D11=13,W78,IF(D11=14,Z78,IF(D11=15,AC78,IF(D11=16,AF78,AL78))))))))))</f>
        <v>40</v>
      </c>
      <c r="I11" s="10">
        <v>10</v>
      </c>
      <c r="J11" s="37">
        <f t="shared" ref="J11:J39" si="3">IF(D11=7,E111,IF(D11=8,H111,IF(D11=9,K111,IF(D11=10,N111,IF(D11=11,Q111,IF(D11=12,T111,IF(D11=13,W111,IF(D11=14,Z111,IF(D11=15,AC111,IF(D11=16,AF111,AL111))))))))))</f>
        <v>54</v>
      </c>
      <c r="K11" s="10">
        <v>160</v>
      </c>
      <c r="L11" s="37">
        <f t="shared" ref="L11:L39" si="4">IF(D11=7,E144,IF(D11=8,H144,IF(D11=9,K144,IF(D11=10,N144,IF(D11=11,Q144,IF(D11=12,T144,IF(D11=13,W144,IF(D11=14,Z144,IF(D11=15,AC144,IF(D11=16,AF144,AL144))))))))))</f>
        <v>20</v>
      </c>
      <c r="M11" s="10">
        <v>33</v>
      </c>
      <c r="N11" s="37">
        <f t="shared" ref="N11:N39" si="5">IF(D11=7,E177,IF(D11=8,H177,IF(D11=9,K177,IF(D11=10,N177,IF(D11=11,Q177,IF(D11=12,T177,IF(D11=13,W177,IF(D11=14,Z177,IF(D11=15,AC177,IF(D11=16,AF177,AL177))))))))))</f>
        <v>56</v>
      </c>
      <c r="O11" s="10">
        <v>8</v>
      </c>
      <c r="P11" s="37">
        <f t="shared" ref="P11:P39" si="6">IF(D11=7,E210,IF(D11=8,H210,IF(D11=9,K210,IF(D11=10,N210,IF(D11=11,Q210,IF(D11=12,T210,IF(D11=13,W210,IF(D11=14,Z210,IF(D11=15,AC210,IF(D11=16,AF210,AL210))))))))))</f>
        <v>34</v>
      </c>
      <c r="Q11" s="12"/>
      <c r="R11" s="38">
        <f t="shared" ref="R11:R39" si="7">IF(D11=7,E243,IF(D11=8,H243,IF(D11=9,K243,IF(D11=10,N243,IF(D11=11,Q243,IF(D11=12,T243,IF(D11=13,W243,IF(D11=14,Z243,IF(D11=15,AC243,IF(D11=16,AF243,AL243))))))))))</f>
        <v>0</v>
      </c>
      <c r="S11" s="10"/>
      <c r="T11" s="36">
        <f t="shared" ref="T11:T39" si="8">IF(D11=7,E276,IF(D11=8,H276,IF(D11=9,K276,IF(D11=10,N276,IF(D11=11,Q276,IF(D11=12,T276,IF(D11=13,W276,IF(D11=14,Z276,IF(D11=15,AC276,IF(D11=16,AF276,AL276))))))))))</f>
        <v>0</v>
      </c>
      <c r="U11" s="10"/>
      <c r="V11" s="36">
        <f t="shared" ref="V11:V39" si="9">IF(D11=7,E309,IF(D11=8,H309,IF(D11=9,K309,IF(D11=10,N309,IF(D11=11,Q309,IF(D11=12,T309,IF(D11=13,W309,IF(D11=14,Z309,IF(D11=15,AC309,IF(D11=16,AF309,AL309))))))))))</f>
        <v>0</v>
      </c>
      <c r="W11" s="39">
        <f t="shared" si="0"/>
        <v>237</v>
      </c>
    </row>
    <row r="12" spans="1:23" ht="12.75" x14ac:dyDescent="0.2">
      <c r="A12" s="33">
        <v>3</v>
      </c>
      <c r="B12" s="3" t="s">
        <v>48</v>
      </c>
      <c r="C12" s="10" t="s">
        <v>36</v>
      </c>
      <c r="D12" s="6">
        <v>10</v>
      </c>
      <c r="E12" s="6">
        <v>4.2</v>
      </c>
      <c r="F12" s="36">
        <f t="shared" si="1"/>
        <v>45</v>
      </c>
      <c r="G12" s="10">
        <v>6.1</v>
      </c>
      <c r="H12" s="36">
        <f t="shared" si="2"/>
        <v>32</v>
      </c>
      <c r="I12" s="10">
        <v>9</v>
      </c>
      <c r="J12" s="37">
        <f t="shared" si="3"/>
        <v>59</v>
      </c>
      <c r="K12" s="10">
        <v>200</v>
      </c>
      <c r="L12" s="37">
        <f t="shared" si="4"/>
        <v>57</v>
      </c>
      <c r="M12" s="10">
        <v>31</v>
      </c>
      <c r="N12" s="37">
        <f t="shared" si="5"/>
        <v>59</v>
      </c>
      <c r="O12" s="10">
        <v>11</v>
      </c>
      <c r="P12" s="37">
        <f t="shared" si="6"/>
        <v>56</v>
      </c>
      <c r="Q12" s="12"/>
      <c r="R12" s="38">
        <f t="shared" si="7"/>
        <v>0</v>
      </c>
      <c r="S12" s="10"/>
      <c r="T12" s="36">
        <f t="shared" si="8"/>
        <v>0</v>
      </c>
      <c r="U12" s="10"/>
      <c r="V12" s="36">
        <f t="shared" si="9"/>
        <v>0</v>
      </c>
      <c r="W12" s="39">
        <f t="shared" si="0"/>
        <v>308</v>
      </c>
    </row>
    <row r="13" spans="1:23" ht="12.75" x14ac:dyDescent="0.2">
      <c r="A13" s="33">
        <v>4</v>
      </c>
      <c r="B13" s="3" t="s">
        <v>49</v>
      </c>
      <c r="C13" s="10" t="s">
        <v>36</v>
      </c>
      <c r="D13" s="6">
        <v>11</v>
      </c>
      <c r="E13" s="6">
        <v>4</v>
      </c>
      <c r="F13" s="36">
        <f t="shared" si="1"/>
        <v>50</v>
      </c>
      <c r="G13" s="10">
        <v>5.2</v>
      </c>
      <c r="H13" s="36">
        <f t="shared" si="2"/>
        <v>54</v>
      </c>
      <c r="I13" s="10">
        <v>8</v>
      </c>
      <c r="J13" s="37">
        <f t="shared" si="3"/>
        <v>44</v>
      </c>
      <c r="K13" s="10">
        <v>170</v>
      </c>
      <c r="L13" s="37">
        <f t="shared" si="4"/>
        <v>25</v>
      </c>
      <c r="M13" s="10">
        <v>31</v>
      </c>
      <c r="N13" s="37">
        <f t="shared" si="5"/>
        <v>52</v>
      </c>
      <c r="O13" s="10">
        <v>12</v>
      </c>
      <c r="P13" s="37">
        <f t="shared" si="6"/>
        <v>50</v>
      </c>
      <c r="Q13" s="12"/>
      <c r="R13" s="38">
        <f t="shared" si="7"/>
        <v>0</v>
      </c>
      <c r="S13" s="10"/>
      <c r="T13" s="36">
        <f t="shared" si="8"/>
        <v>0</v>
      </c>
      <c r="U13" s="10"/>
      <c r="V13" s="36">
        <f t="shared" si="9"/>
        <v>0</v>
      </c>
      <c r="W13" s="39">
        <f t="shared" si="0"/>
        <v>275</v>
      </c>
    </row>
    <row r="14" spans="1:23" ht="12.75" x14ac:dyDescent="0.2">
      <c r="A14" s="33">
        <v>5</v>
      </c>
      <c r="B14" s="3" t="s">
        <v>50</v>
      </c>
      <c r="C14" s="10" t="s">
        <v>36</v>
      </c>
      <c r="D14" s="6">
        <v>11</v>
      </c>
      <c r="E14" s="6">
        <v>4.0999999999999996</v>
      </c>
      <c r="F14" s="36">
        <f t="shared" si="1"/>
        <v>42</v>
      </c>
      <c r="G14" s="10">
        <v>6.1</v>
      </c>
      <c r="H14" s="36">
        <f t="shared" si="2"/>
        <v>20</v>
      </c>
      <c r="I14" s="10">
        <v>10</v>
      </c>
      <c r="J14" s="37">
        <f t="shared" si="3"/>
        <v>54</v>
      </c>
      <c r="K14" s="10">
        <v>160</v>
      </c>
      <c r="L14" s="37">
        <f t="shared" si="4"/>
        <v>20</v>
      </c>
      <c r="M14" s="10">
        <v>30</v>
      </c>
      <c r="N14" s="37">
        <f t="shared" si="5"/>
        <v>50</v>
      </c>
      <c r="O14" s="10">
        <v>12</v>
      </c>
      <c r="P14" s="37">
        <f t="shared" si="6"/>
        <v>50</v>
      </c>
      <c r="Q14" s="12"/>
      <c r="R14" s="38">
        <f t="shared" si="7"/>
        <v>0</v>
      </c>
      <c r="S14" s="10"/>
      <c r="T14" s="36">
        <f t="shared" si="8"/>
        <v>0</v>
      </c>
      <c r="U14" s="10"/>
      <c r="V14" s="36">
        <f t="shared" si="9"/>
        <v>0</v>
      </c>
      <c r="W14" s="39">
        <f t="shared" si="0"/>
        <v>236</v>
      </c>
    </row>
    <row r="15" spans="1:23" ht="12.75" x14ac:dyDescent="0.2">
      <c r="A15" s="33">
        <v>6</v>
      </c>
      <c r="B15" s="3" t="s">
        <v>55</v>
      </c>
      <c r="C15" s="10" t="s">
        <v>36</v>
      </c>
      <c r="D15" s="6">
        <v>11</v>
      </c>
      <c r="E15" s="6">
        <v>4.2</v>
      </c>
      <c r="F15" s="36">
        <f t="shared" si="1"/>
        <v>37</v>
      </c>
      <c r="G15" s="10">
        <v>5.6</v>
      </c>
      <c r="H15" s="36">
        <f t="shared" si="2"/>
        <v>36</v>
      </c>
      <c r="I15" s="10">
        <v>12</v>
      </c>
      <c r="J15" s="37">
        <f t="shared" si="3"/>
        <v>59</v>
      </c>
      <c r="K15" s="10">
        <v>160</v>
      </c>
      <c r="L15" s="37">
        <f t="shared" si="4"/>
        <v>20</v>
      </c>
      <c r="M15" s="10">
        <v>30</v>
      </c>
      <c r="N15" s="37">
        <f t="shared" si="5"/>
        <v>50</v>
      </c>
      <c r="O15" s="10">
        <v>15</v>
      </c>
      <c r="P15" s="37">
        <f t="shared" si="6"/>
        <v>57</v>
      </c>
      <c r="Q15" s="12"/>
      <c r="R15" s="38">
        <f t="shared" si="7"/>
        <v>0</v>
      </c>
      <c r="S15" s="10"/>
      <c r="T15" s="36">
        <f t="shared" si="8"/>
        <v>0</v>
      </c>
      <c r="U15" s="10"/>
      <c r="V15" s="36">
        <f t="shared" si="9"/>
        <v>0</v>
      </c>
      <c r="W15" s="39">
        <f t="shared" si="0"/>
        <v>259</v>
      </c>
    </row>
    <row r="16" spans="1:23" ht="12.75" x14ac:dyDescent="0.2">
      <c r="A16" s="33">
        <v>7</v>
      </c>
      <c r="B16" s="3" t="s">
        <v>45</v>
      </c>
      <c r="C16" s="10" t="s">
        <v>57</v>
      </c>
      <c r="D16" s="6">
        <v>11</v>
      </c>
      <c r="E16" s="6">
        <v>4.2</v>
      </c>
      <c r="F16" s="36">
        <f t="shared" si="1"/>
        <v>52</v>
      </c>
      <c r="G16" s="10">
        <v>6.4</v>
      </c>
      <c r="H16" s="36">
        <f t="shared" si="2"/>
        <v>17</v>
      </c>
      <c r="I16" s="10"/>
      <c r="J16" s="37">
        <f t="shared" si="3"/>
        <v>0</v>
      </c>
      <c r="K16" s="10">
        <v>170</v>
      </c>
      <c r="L16" s="37">
        <f t="shared" si="4"/>
        <v>35</v>
      </c>
      <c r="M16" s="10">
        <v>35</v>
      </c>
      <c r="N16" s="37">
        <f t="shared" si="5"/>
        <v>66</v>
      </c>
      <c r="O16" s="10">
        <v>17</v>
      </c>
      <c r="P16" s="37">
        <f t="shared" si="6"/>
        <v>50</v>
      </c>
      <c r="Q16" s="12">
        <v>30</v>
      </c>
      <c r="R16" s="38">
        <f t="shared" si="7"/>
        <v>59</v>
      </c>
      <c r="S16" s="10"/>
      <c r="T16" s="36">
        <f t="shared" si="8"/>
        <v>0</v>
      </c>
      <c r="U16" s="10"/>
      <c r="V16" s="36">
        <f t="shared" si="9"/>
        <v>0</v>
      </c>
      <c r="W16" s="39">
        <f t="shared" si="0"/>
        <v>279</v>
      </c>
    </row>
    <row r="17" spans="1:23" ht="12.75" x14ac:dyDescent="0.2">
      <c r="A17" s="33">
        <v>8</v>
      </c>
      <c r="B17" s="3" t="s">
        <v>56</v>
      </c>
      <c r="C17" s="10" t="s">
        <v>57</v>
      </c>
      <c r="D17" s="6">
        <v>11</v>
      </c>
      <c r="E17" s="6">
        <v>5.0999999999999996</v>
      </c>
      <c r="F17" s="36">
        <f t="shared" si="1"/>
        <v>28</v>
      </c>
      <c r="G17" s="10">
        <v>5.9</v>
      </c>
      <c r="H17" s="36">
        <f t="shared" si="2"/>
        <v>35</v>
      </c>
      <c r="I17" s="10"/>
      <c r="J17" s="37">
        <f t="shared" si="3"/>
        <v>0</v>
      </c>
      <c r="K17" s="10">
        <v>170</v>
      </c>
      <c r="L17" s="37">
        <f t="shared" si="4"/>
        <v>35</v>
      </c>
      <c r="M17" s="10">
        <v>28</v>
      </c>
      <c r="N17" s="37">
        <f t="shared" si="5"/>
        <v>52</v>
      </c>
      <c r="O17" s="10">
        <v>9</v>
      </c>
      <c r="P17" s="37">
        <f t="shared" si="6"/>
        <v>24</v>
      </c>
      <c r="Q17" s="12">
        <v>12</v>
      </c>
      <c r="R17" s="38">
        <f t="shared" si="7"/>
        <v>24</v>
      </c>
      <c r="S17" s="10"/>
      <c r="T17" s="36">
        <f t="shared" si="8"/>
        <v>0</v>
      </c>
      <c r="U17" s="10"/>
      <c r="V17" s="36">
        <f t="shared" si="9"/>
        <v>0</v>
      </c>
      <c r="W17" s="39">
        <f t="shared" si="0"/>
        <v>198</v>
      </c>
    </row>
    <row r="18" spans="1:23" ht="12.75" x14ac:dyDescent="0.2">
      <c r="A18" s="33">
        <v>9</v>
      </c>
      <c r="B18" s="3" t="s">
        <v>51</v>
      </c>
      <c r="C18" s="10" t="s">
        <v>57</v>
      </c>
      <c r="D18" s="6">
        <v>11</v>
      </c>
      <c r="E18" s="6">
        <v>4.5</v>
      </c>
      <c r="F18" s="36">
        <f t="shared" si="1"/>
        <v>35</v>
      </c>
      <c r="G18" s="10">
        <v>5.8</v>
      </c>
      <c r="H18" s="36">
        <f t="shared" si="2"/>
        <v>40</v>
      </c>
      <c r="I18" s="10"/>
      <c r="J18" s="37">
        <f t="shared" si="3"/>
        <v>0</v>
      </c>
      <c r="K18" s="10">
        <v>190</v>
      </c>
      <c r="L18" s="37">
        <f t="shared" si="4"/>
        <v>52</v>
      </c>
      <c r="M18" s="10">
        <v>35</v>
      </c>
      <c r="N18" s="37">
        <f t="shared" si="5"/>
        <v>66</v>
      </c>
      <c r="O18" s="10">
        <v>17</v>
      </c>
      <c r="P18" s="37">
        <f t="shared" si="6"/>
        <v>50</v>
      </c>
      <c r="Q18" s="12">
        <v>10</v>
      </c>
      <c r="R18" s="38">
        <f t="shared" si="7"/>
        <v>20</v>
      </c>
      <c r="S18" s="10"/>
      <c r="T18" s="36">
        <f t="shared" si="8"/>
        <v>0</v>
      </c>
      <c r="U18" s="10"/>
      <c r="V18" s="36">
        <f t="shared" si="9"/>
        <v>0</v>
      </c>
      <c r="W18" s="39">
        <f t="shared" si="0"/>
        <v>263</v>
      </c>
    </row>
    <row r="19" spans="1:23" ht="12.75" x14ac:dyDescent="0.2">
      <c r="A19" s="33">
        <v>10</v>
      </c>
      <c r="B19" s="3" t="s">
        <v>53</v>
      </c>
      <c r="C19" s="10" t="s">
        <v>57</v>
      </c>
      <c r="D19" s="6">
        <v>11</v>
      </c>
      <c r="E19" s="6">
        <v>4.4000000000000004</v>
      </c>
      <c r="F19" s="36">
        <f t="shared" si="1"/>
        <v>40</v>
      </c>
      <c r="G19" s="10">
        <v>6.3</v>
      </c>
      <c r="H19" s="36">
        <f t="shared" si="2"/>
        <v>20</v>
      </c>
      <c r="I19" s="10"/>
      <c r="J19" s="37">
        <f t="shared" si="3"/>
        <v>0</v>
      </c>
      <c r="K19" s="10">
        <v>170</v>
      </c>
      <c r="L19" s="37">
        <f t="shared" si="4"/>
        <v>35</v>
      </c>
      <c r="M19" s="10">
        <v>30</v>
      </c>
      <c r="N19" s="37">
        <f t="shared" si="5"/>
        <v>56</v>
      </c>
      <c r="O19" s="10">
        <v>10</v>
      </c>
      <c r="P19" s="37">
        <f t="shared" si="6"/>
        <v>27</v>
      </c>
      <c r="Q19" s="12">
        <v>13</v>
      </c>
      <c r="R19" s="38">
        <f t="shared" si="7"/>
        <v>26</v>
      </c>
      <c r="S19" s="10"/>
      <c r="T19" s="36">
        <f t="shared" si="8"/>
        <v>0</v>
      </c>
      <c r="U19" s="10"/>
      <c r="V19" s="36">
        <f t="shared" si="9"/>
        <v>0</v>
      </c>
      <c r="W19" s="39">
        <f t="shared" si="0"/>
        <v>204</v>
      </c>
    </row>
    <row r="20" spans="1:23" ht="12.75" x14ac:dyDescent="0.2">
      <c r="A20" s="33">
        <v>11</v>
      </c>
      <c r="B20" s="3" t="s">
        <v>52</v>
      </c>
      <c r="C20" s="7" t="s">
        <v>57</v>
      </c>
      <c r="D20" s="7">
        <v>11</v>
      </c>
      <c r="E20" s="4">
        <v>4.0999999999999996</v>
      </c>
      <c r="F20" s="36">
        <f t="shared" si="1"/>
        <v>56</v>
      </c>
      <c r="G20" s="7">
        <v>5.8</v>
      </c>
      <c r="H20" s="36">
        <f t="shared" si="2"/>
        <v>40</v>
      </c>
      <c r="I20" s="7"/>
      <c r="J20" s="37">
        <f t="shared" si="3"/>
        <v>0</v>
      </c>
      <c r="K20" s="7">
        <v>170</v>
      </c>
      <c r="L20" s="37">
        <f t="shared" si="4"/>
        <v>35</v>
      </c>
      <c r="M20" s="7">
        <v>31</v>
      </c>
      <c r="N20" s="37">
        <f t="shared" si="5"/>
        <v>58</v>
      </c>
      <c r="O20" s="7">
        <v>16</v>
      </c>
      <c r="P20" s="37">
        <f t="shared" si="6"/>
        <v>46</v>
      </c>
      <c r="Q20" s="11">
        <v>29</v>
      </c>
      <c r="R20" s="38">
        <f t="shared" si="7"/>
        <v>58</v>
      </c>
      <c r="S20" s="7"/>
      <c r="T20" s="36">
        <f t="shared" si="8"/>
        <v>0</v>
      </c>
      <c r="U20" s="7"/>
      <c r="V20" s="36">
        <f t="shared" si="9"/>
        <v>0</v>
      </c>
      <c r="W20" s="39">
        <f t="shared" si="0"/>
        <v>293</v>
      </c>
    </row>
    <row r="21" spans="1:23" ht="12.75" x14ac:dyDescent="0.2">
      <c r="A21" s="33">
        <v>12</v>
      </c>
      <c r="B21" s="3" t="s">
        <v>54</v>
      </c>
      <c r="C21" s="7" t="s">
        <v>57</v>
      </c>
      <c r="D21" s="7">
        <v>11</v>
      </c>
      <c r="E21" s="4">
        <v>6</v>
      </c>
      <c r="F21" s="36">
        <f t="shared" si="1"/>
        <v>15</v>
      </c>
      <c r="G21" s="7">
        <v>6.6</v>
      </c>
      <c r="H21" s="36">
        <f t="shared" si="2"/>
        <v>11</v>
      </c>
      <c r="I21" s="7"/>
      <c r="J21" s="37">
        <f t="shared" si="3"/>
        <v>0</v>
      </c>
      <c r="K21" s="7">
        <v>180</v>
      </c>
      <c r="L21" s="37">
        <f t="shared" si="4"/>
        <v>45</v>
      </c>
      <c r="M21" s="7">
        <v>28</v>
      </c>
      <c r="N21" s="37">
        <f t="shared" si="5"/>
        <v>52</v>
      </c>
      <c r="O21" s="7">
        <v>10</v>
      </c>
      <c r="P21" s="37">
        <f t="shared" si="6"/>
        <v>27</v>
      </c>
      <c r="Q21" s="11">
        <v>15</v>
      </c>
      <c r="R21" s="38">
        <f t="shared" si="7"/>
        <v>30</v>
      </c>
      <c r="S21" s="7"/>
      <c r="T21" s="36">
        <f t="shared" si="8"/>
        <v>0</v>
      </c>
      <c r="U21" s="7"/>
      <c r="V21" s="36">
        <f t="shared" si="9"/>
        <v>0</v>
      </c>
      <c r="W21" s="39">
        <f t="shared" si="0"/>
        <v>180</v>
      </c>
    </row>
    <row r="22" spans="1:23" ht="12.75" x14ac:dyDescent="0.2">
      <c r="A22" s="33">
        <v>13</v>
      </c>
      <c r="B22" s="3"/>
      <c r="C22" s="7"/>
      <c r="D22" s="7"/>
      <c r="E22" s="4"/>
      <c r="F22" s="36" t="str">
        <f t="shared" si="1"/>
        <v>*</v>
      </c>
      <c r="G22" s="7"/>
      <c r="H22" s="36" t="str">
        <f t="shared" si="2"/>
        <v>*</v>
      </c>
      <c r="I22" s="7"/>
      <c r="J22" s="37" t="str">
        <f t="shared" si="3"/>
        <v>*</v>
      </c>
      <c r="K22" s="7"/>
      <c r="L22" s="37" t="str">
        <f t="shared" si="4"/>
        <v>*</v>
      </c>
      <c r="M22" s="7"/>
      <c r="N22" s="37" t="str">
        <f t="shared" si="5"/>
        <v>*</v>
      </c>
      <c r="O22" s="7"/>
      <c r="P22" s="37" t="str">
        <f t="shared" si="6"/>
        <v>*</v>
      </c>
      <c r="Q22" s="11"/>
      <c r="R22" s="38" t="str">
        <f t="shared" si="7"/>
        <v>*</v>
      </c>
      <c r="S22" s="7"/>
      <c r="T22" s="36" t="str">
        <f t="shared" si="8"/>
        <v>*</v>
      </c>
      <c r="U22" s="7"/>
      <c r="V22" s="36" t="str">
        <f t="shared" si="9"/>
        <v>*</v>
      </c>
      <c r="W22" s="39">
        <f t="shared" si="0"/>
        <v>0</v>
      </c>
    </row>
    <row r="23" spans="1:23" ht="12.75" x14ac:dyDescent="0.2">
      <c r="A23" s="33">
        <v>14</v>
      </c>
      <c r="B23" s="3"/>
      <c r="C23" s="7"/>
      <c r="D23" s="7"/>
      <c r="E23" s="4"/>
      <c r="F23" s="36" t="str">
        <f t="shared" si="1"/>
        <v>*</v>
      </c>
      <c r="G23" s="7"/>
      <c r="H23" s="36" t="str">
        <f t="shared" si="2"/>
        <v>*</v>
      </c>
      <c r="I23" s="7"/>
      <c r="J23" s="37" t="str">
        <f t="shared" si="3"/>
        <v>*</v>
      </c>
      <c r="K23" s="7"/>
      <c r="L23" s="37" t="str">
        <f t="shared" si="4"/>
        <v>*</v>
      </c>
      <c r="M23" s="7"/>
      <c r="N23" s="37" t="str">
        <f t="shared" si="5"/>
        <v>*</v>
      </c>
      <c r="O23" s="7"/>
      <c r="P23" s="37" t="str">
        <f t="shared" si="6"/>
        <v>*</v>
      </c>
      <c r="Q23" s="11"/>
      <c r="R23" s="38" t="str">
        <f t="shared" si="7"/>
        <v>*</v>
      </c>
      <c r="S23" s="7"/>
      <c r="T23" s="36" t="str">
        <f t="shared" si="8"/>
        <v>*</v>
      </c>
      <c r="U23" s="7"/>
      <c r="V23" s="36" t="str">
        <f t="shared" si="9"/>
        <v>*</v>
      </c>
      <c r="W23" s="39">
        <f t="shared" si="0"/>
        <v>0</v>
      </c>
    </row>
    <row r="24" spans="1:23" ht="12.75" x14ac:dyDescent="0.2">
      <c r="A24" s="33">
        <v>15</v>
      </c>
      <c r="B24" s="3"/>
      <c r="C24" s="7"/>
      <c r="D24" s="7"/>
      <c r="E24" s="4"/>
      <c r="F24" s="36" t="str">
        <f t="shared" si="1"/>
        <v>*</v>
      </c>
      <c r="G24" s="7"/>
      <c r="H24" s="36" t="str">
        <f t="shared" si="2"/>
        <v>*</v>
      </c>
      <c r="I24" s="7"/>
      <c r="J24" s="37" t="str">
        <f t="shared" si="3"/>
        <v>*</v>
      </c>
      <c r="K24" s="7"/>
      <c r="L24" s="37" t="str">
        <f t="shared" si="4"/>
        <v>*</v>
      </c>
      <c r="M24" s="7"/>
      <c r="N24" s="37" t="str">
        <f t="shared" si="5"/>
        <v>*</v>
      </c>
      <c r="O24" s="7"/>
      <c r="P24" s="37" t="str">
        <f t="shared" si="6"/>
        <v>*</v>
      </c>
      <c r="Q24" s="11"/>
      <c r="R24" s="38" t="str">
        <f t="shared" si="7"/>
        <v>*</v>
      </c>
      <c r="S24" s="7"/>
      <c r="T24" s="36" t="str">
        <f t="shared" si="8"/>
        <v>*</v>
      </c>
      <c r="U24" s="7"/>
      <c r="V24" s="36" t="str">
        <f t="shared" si="9"/>
        <v>*</v>
      </c>
      <c r="W24" s="39">
        <f t="shared" si="0"/>
        <v>0</v>
      </c>
    </row>
    <row r="25" spans="1:23" ht="12.75" x14ac:dyDescent="0.2">
      <c r="A25" s="33">
        <v>16</v>
      </c>
      <c r="B25" s="3"/>
      <c r="C25" s="7"/>
      <c r="D25" s="7"/>
      <c r="E25" s="4"/>
      <c r="F25" s="36" t="str">
        <f t="shared" si="1"/>
        <v>*</v>
      </c>
      <c r="G25" s="7"/>
      <c r="H25" s="36" t="str">
        <f t="shared" si="2"/>
        <v>*</v>
      </c>
      <c r="I25" s="7"/>
      <c r="J25" s="37" t="str">
        <f t="shared" si="3"/>
        <v>*</v>
      </c>
      <c r="K25" s="7"/>
      <c r="L25" s="37" t="str">
        <f t="shared" si="4"/>
        <v>*</v>
      </c>
      <c r="M25" s="7"/>
      <c r="N25" s="37" t="str">
        <f t="shared" si="5"/>
        <v>*</v>
      </c>
      <c r="O25" s="7"/>
      <c r="P25" s="37" t="str">
        <f t="shared" si="6"/>
        <v>*</v>
      </c>
      <c r="Q25" s="11"/>
      <c r="R25" s="38" t="str">
        <f t="shared" si="7"/>
        <v>*</v>
      </c>
      <c r="S25" s="7"/>
      <c r="T25" s="36" t="str">
        <f t="shared" si="8"/>
        <v>*</v>
      </c>
      <c r="U25" s="7"/>
      <c r="V25" s="36" t="str">
        <f t="shared" si="9"/>
        <v>*</v>
      </c>
      <c r="W25" s="39">
        <f t="shared" si="0"/>
        <v>0</v>
      </c>
    </row>
    <row r="26" spans="1:23" ht="12.75" x14ac:dyDescent="0.2">
      <c r="A26" s="33">
        <v>17</v>
      </c>
      <c r="B26" s="3"/>
      <c r="C26" s="7"/>
      <c r="D26" s="7"/>
      <c r="E26" s="4"/>
      <c r="F26" s="36" t="str">
        <f t="shared" si="1"/>
        <v>*</v>
      </c>
      <c r="G26" s="7"/>
      <c r="H26" s="36" t="str">
        <f t="shared" si="2"/>
        <v>*</v>
      </c>
      <c r="I26" s="7"/>
      <c r="J26" s="37" t="str">
        <f t="shared" si="3"/>
        <v>*</v>
      </c>
      <c r="K26" s="7"/>
      <c r="L26" s="37" t="str">
        <f t="shared" si="4"/>
        <v>*</v>
      </c>
      <c r="M26" s="7"/>
      <c r="N26" s="37" t="str">
        <f t="shared" si="5"/>
        <v>*</v>
      </c>
      <c r="O26" s="7"/>
      <c r="P26" s="37" t="str">
        <f t="shared" si="6"/>
        <v>*</v>
      </c>
      <c r="Q26" s="11"/>
      <c r="R26" s="38" t="str">
        <f t="shared" si="7"/>
        <v>*</v>
      </c>
      <c r="S26" s="7"/>
      <c r="T26" s="36" t="str">
        <f t="shared" si="8"/>
        <v>*</v>
      </c>
      <c r="U26" s="7"/>
      <c r="V26" s="36" t="str">
        <f t="shared" si="9"/>
        <v>*</v>
      </c>
      <c r="W26" s="39">
        <f t="shared" si="0"/>
        <v>0</v>
      </c>
    </row>
    <row r="27" spans="1:23" ht="12.75" x14ac:dyDescent="0.2">
      <c r="A27" s="33">
        <v>18</v>
      </c>
      <c r="B27" s="3"/>
      <c r="C27" s="7"/>
      <c r="D27" s="7"/>
      <c r="E27" s="4"/>
      <c r="F27" s="36" t="str">
        <f t="shared" si="1"/>
        <v>*</v>
      </c>
      <c r="G27" s="7"/>
      <c r="H27" s="36" t="str">
        <f t="shared" si="2"/>
        <v>*</v>
      </c>
      <c r="I27" s="7"/>
      <c r="J27" s="37" t="str">
        <f t="shared" si="3"/>
        <v>*</v>
      </c>
      <c r="K27" s="7"/>
      <c r="L27" s="37" t="str">
        <f t="shared" si="4"/>
        <v>*</v>
      </c>
      <c r="M27" s="7"/>
      <c r="N27" s="37" t="str">
        <f t="shared" si="5"/>
        <v>*</v>
      </c>
      <c r="O27" s="7"/>
      <c r="P27" s="37" t="str">
        <f t="shared" si="6"/>
        <v>*</v>
      </c>
      <c r="Q27" s="11"/>
      <c r="R27" s="38" t="str">
        <f t="shared" si="7"/>
        <v>*</v>
      </c>
      <c r="S27" s="7"/>
      <c r="T27" s="36" t="str">
        <f t="shared" si="8"/>
        <v>*</v>
      </c>
      <c r="U27" s="7"/>
      <c r="V27" s="36" t="str">
        <f t="shared" si="9"/>
        <v>*</v>
      </c>
      <c r="W27" s="39">
        <f t="shared" si="0"/>
        <v>0</v>
      </c>
    </row>
    <row r="28" spans="1:23" ht="12.75" x14ac:dyDescent="0.2">
      <c r="A28" s="33">
        <v>19</v>
      </c>
      <c r="B28" s="3"/>
      <c r="C28" s="7"/>
      <c r="D28" s="7"/>
      <c r="E28" s="4"/>
      <c r="F28" s="36" t="str">
        <f t="shared" si="1"/>
        <v>*</v>
      </c>
      <c r="G28" s="7"/>
      <c r="H28" s="36" t="str">
        <f t="shared" si="2"/>
        <v>*</v>
      </c>
      <c r="I28" s="7"/>
      <c r="J28" s="37" t="str">
        <f t="shared" si="3"/>
        <v>*</v>
      </c>
      <c r="K28" s="7"/>
      <c r="L28" s="37" t="str">
        <f t="shared" si="4"/>
        <v>*</v>
      </c>
      <c r="M28" s="7"/>
      <c r="N28" s="37" t="str">
        <f t="shared" si="5"/>
        <v>*</v>
      </c>
      <c r="O28" s="7"/>
      <c r="P28" s="37" t="str">
        <f t="shared" si="6"/>
        <v>*</v>
      </c>
      <c r="Q28" s="11"/>
      <c r="R28" s="38" t="str">
        <f t="shared" si="7"/>
        <v>*</v>
      </c>
      <c r="S28" s="7"/>
      <c r="T28" s="36" t="str">
        <f t="shared" si="8"/>
        <v>*</v>
      </c>
      <c r="U28" s="7"/>
      <c r="V28" s="36" t="str">
        <f t="shared" si="9"/>
        <v>*</v>
      </c>
      <c r="W28" s="39">
        <f t="shared" si="0"/>
        <v>0</v>
      </c>
    </row>
    <row r="29" spans="1:23" ht="12.75" x14ac:dyDescent="0.2">
      <c r="A29" s="33">
        <v>20</v>
      </c>
      <c r="B29" s="3"/>
      <c r="C29" s="7"/>
      <c r="D29" s="7"/>
      <c r="E29" s="4"/>
      <c r="F29" s="36" t="str">
        <f t="shared" si="1"/>
        <v>*</v>
      </c>
      <c r="G29" s="7"/>
      <c r="H29" s="36" t="str">
        <f t="shared" si="2"/>
        <v>*</v>
      </c>
      <c r="I29" s="7"/>
      <c r="J29" s="37" t="str">
        <f t="shared" si="3"/>
        <v>*</v>
      </c>
      <c r="K29" s="7"/>
      <c r="L29" s="37" t="str">
        <f t="shared" si="4"/>
        <v>*</v>
      </c>
      <c r="M29" s="7"/>
      <c r="N29" s="37" t="str">
        <f t="shared" si="5"/>
        <v>*</v>
      </c>
      <c r="O29" s="7"/>
      <c r="P29" s="37" t="str">
        <f t="shared" si="6"/>
        <v>*</v>
      </c>
      <c r="Q29" s="11"/>
      <c r="R29" s="38" t="str">
        <f t="shared" si="7"/>
        <v>*</v>
      </c>
      <c r="S29" s="7"/>
      <c r="T29" s="36" t="str">
        <f t="shared" si="8"/>
        <v>*</v>
      </c>
      <c r="U29" s="7"/>
      <c r="V29" s="36" t="str">
        <f t="shared" si="9"/>
        <v>*</v>
      </c>
      <c r="W29" s="39">
        <f t="shared" si="0"/>
        <v>0</v>
      </c>
    </row>
    <row r="30" spans="1:23" ht="12.75" x14ac:dyDescent="0.2">
      <c r="A30" s="33">
        <v>21</v>
      </c>
      <c r="B30" s="3"/>
      <c r="C30" s="7"/>
      <c r="D30" s="7"/>
      <c r="E30" s="4"/>
      <c r="F30" s="36" t="str">
        <f t="shared" si="1"/>
        <v>*</v>
      </c>
      <c r="G30" s="7"/>
      <c r="H30" s="36" t="str">
        <f t="shared" si="2"/>
        <v>*</v>
      </c>
      <c r="I30" s="7"/>
      <c r="J30" s="37" t="str">
        <f t="shared" si="3"/>
        <v>*</v>
      </c>
      <c r="K30" s="7"/>
      <c r="L30" s="37" t="str">
        <f t="shared" si="4"/>
        <v>*</v>
      </c>
      <c r="M30" s="7"/>
      <c r="N30" s="37" t="str">
        <f t="shared" si="5"/>
        <v>*</v>
      </c>
      <c r="O30" s="7"/>
      <c r="P30" s="37" t="str">
        <f t="shared" si="6"/>
        <v>*</v>
      </c>
      <c r="Q30" s="11"/>
      <c r="R30" s="38" t="str">
        <f t="shared" si="7"/>
        <v>*</v>
      </c>
      <c r="S30" s="7"/>
      <c r="T30" s="36" t="str">
        <f t="shared" si="8"/>
        <v>*</v>
      </c>
      <c r="U30" s="7"/>
      <c r="V30" s="36" t="str">
        <f t="shared" si="9"/>
        <v>*</v>
      </c>
      <c r="W30" s="39">
        <f t="shared" si="0"/>
        <v>0</v>
      </c>
    </row>
    <row r="31" spans="1:23" ht="12.75" x14ac:dyDescent="0.2">
      <c r="A31" s="33">
        <v>22</v>
      </c>
      <c r="B31" s="3"/>
      <c r="C31" s="7"/>
      <c r="D31" s="7"/>
      <c r="E31" s="4"/>
      <c r="F31" s="36" t="str">
        <f t="shared" si="1"/>
        <v>*</v>
      </c>
      <c r="G31" s="7"/>
      <c r="H31" s="36" t="str">
        <f t="shared" si="2"/>
        <v>*</v>
      </c>
      <c r="I31" s="7"/>
      <c r="J31" s="37" t="str">
        <f t="shared" si="3"/>
        <v>*</v>
      </c>
      <c r="K31" s="7"/>
      <c r="L31" s="37" t="str">
        <f t="shared" si="4"/>
        <v>*</v>
      </c>
      <c r="M31" s="7"/>
      <c r="N31" s="37" t="str">
        <f t="shared" si="5"/>
        <v>*</v>
      </c>
      <c r="O31" s="7"/>
      <c r="P31" s="37" t="str">
        <f t="shared" si="6"/>
        <v>*</v>
      </c>
      <c r="Q31" s="11"/>
      <c r="R31" s="38" t="str">
        <f t="shared" si="7"/>
        <v>*</v>
      </c>
      <c r="S31" s="7"/>
      <c r="T31" s="36" t="str">
        <f t="shared" si="8"/>
        <v>*</v>
      </c>
      <c r="U31" s="7"/>
      <c r="V31" s="36" t="str">
        <f t="shared" si="9"/>
        <v>*</v>
      </c>
      <c r="W31" s="39">
        <f>IF(C31=0,0,SUM(F31+H31+J31+L31+N31+P31+R31+T31+V31))</f>
        <v>0</v>
      </c>
    </row>
    <row r="32" spans="1:23" ht="12.75" x14ac:dyDescent="0.2">
      <c r="A32" s="34">
        <v>23</v>
      </c>
      <c r="B32" s="3"/>
      <c r="C32" s="10"/>
      <c r="D32" s="10"/>
      <c r="E32" s="7"/>
      <c r="F32" s="36" t="str">
        <f t="shared" si="1"/>
        <v>*</v>
      </c>
      <c r="G32" s="7"/>
      <c r="H32" s="36" t="str">
        <f t="shared" si="2"/>
        <v>*</v>
      </c>
      <c r="I32" s="7"/>
      <c r="J32" s="37" t="str">
        <f t="shared" si="3"/>
        <v>*</v>
      </c>
      <c r="K32" s="7"/>
      <c r="L32" s="37" t="str">
        <f t="shared" si="4"/>
        <v>*</v>
      </c>
      <c r="M32" s="7"/>
      <c r="N32" s="37" t="str">
        <f t="shared" si="5"/>
        <v>*</v>
      </c>
      <c r="O32" s="7"/>
      <c r="P32" s="37" t="str">
        <f t="shared" si="6"/>
        <v>*</v>
      </c>
      <c r="Q32" s="11"/>
      <c r="R32" s="38" t="str">
        <f t="shared" si="7"/>
        <v>*</v>
      </c>
      <c r="S32" s="7"/>
      <c r="T32" s="36" t="str">
        <f t="shared" si="8"/>
        <v>*</v>
      </c>
      <c r="U32" s="7"/>
      <c r="V32" s="36" t="str">
        <f t="shared" si="9"/>
        <v>*</v>
      </c>
      <c r="W32" s="39">
        <f>IF(C32=0,0,SUM(F32+H32+J32+L32+N32+P32+R32+T32+V32))</f>
        <v>0</v>
      </c>
    </row>
    <row r="33" spans="1:38" ht="12.75" x14ac:dyDescent="0.2">
      <c r="A33" s="34">
        <v>24</v>
      </c>
      <c r="B33" s="3"/>
      <c r="C33" s="7"/>
      <c r="D33" s="7"/>
      <c r="E33" s="7"/>
      <c r="F33" s="36" t="str">
        <f t="shared" si="1"/>
        <v>*</v>
      </c>
      <c r="G33" s="7"/>
      <c r="H33" s="36" t="str">
        <f t="shared" si="2"/>
        <v>*</v>
      </c>
      <c r="I33" s="7"/>
      <c r="J33" s="37" t="str">
        <f t="shared" si="3"/>
        <v>*</v>
      </c>
      <c r="K33" s="7"/>
      <c r="L33" s="37" t="str">
        <f t="shared" si="4"/>
        <v>*</v>
      </c>
      <c r="M33" s="7"/>
      <c r="N33" s="37" t="str">
        <f t="shared" si="5"/>
        <v>*</v>
      </c>
      <c r="O33" s="7"/>
      <c r="P33" s="37" t="str">
        <f t="shared" si="6"/>
        <v>*</v>
      </c>
      <c r="Q33" s="11"/>
      <c r="R33" s="38" t="str">
        <f t="shared" si="7"/>
        <v>*</v>
      </c>
      <c r="S33" s="7"/>
      <c r="T33" s="36" t="str">
        <f t="shared" si="8"/>
        <v>*</v>
      </c>
      <c r="U33" s="7"/>
      <c r="V33" s="36" t="str">
        <f t="shared" si="9"/>
        <v>*</v>
      </c>
      <c r="W33" s="39">
        <f>IF(C33=0,0,SUM(F33+H33+J33+L33+N33+P33+R33+T33+V33))</f>
        <v>0</v>
      </c>
    </row>
    <row r="34" spans="1:38" ht="12.75" x14ac:dyDescent="0.2">
      <c r="A34" s="34">
        <v>25</v>
      </c>
      <c r="B34" s="3"/>
      <c r="C34" s="7"/>
      <c r="D34" s="7"/>
      <c r="E34" s="7"/>
      <c r="F34" s="36" t="str">
        <f t="shared" si="1"/>
        <v>*</v>
      </c>
      <c r="G34" s="7"/>
      <c r="H34" s="36" t="str">
        <f t="shared" si="2"/>
        <v>*</v>
      </c>
      <c r="I34" s="7"/>
      <c r="J34" s="37" t="str">
        <f t="shared" si="3"/>
        <v>*</v>
      </c>
      <c r="K34" s="7"/>
      <c r="L34" s="37" t="str">
        <f t="shared" si="4"/>
        <v>*</v>
      </c>
      <c r="M34" s="7"/>
      <c r="N34" s="37" t="str">
        <f t="shared" si="5"/>
        <v>*</v>
      </c>
      <c r="O34" s="7"/>
      <c r="P34" s="37" t="str">
        <f t="shared" si="6"/>
        <v>*</v>
      </c>
      <c r="Q34" s="11"/>
      <c r="R34" s="38" t="str">
        <f t="shared" si="7"/>
        <v>*</v>
      </c>
      <c r="S34" s="7"/>
      <c r="T34" s="36" t="str">
        <f t="shared" si="8"/>
        <v>*</v>
      </c>
      <c r="U34" s="7"/>
      <c r="V34" s="36" t="str">
        <f t="shared" si="9"/>
        <v>*</v>
      </c>
      <c r="W34" s="39">
        <f>IF(C34=0,0,SUM(F34+H34+J34+L34+N34+P34+R34+T34+V34))</f>
        <v>0</v>
      </c>
    </row>
    <row r="35" spans="1:38" ht="12.75" x14ac:dyDescent="0.2">
      <c r="A35" s="34">
        <v>26</v>
      </c>
      <c r="B35" s="5"/>
      <c r="C35" s="7"/>
      <c r="D35" s="7"/>
      <c r="E35" s="7"/>
      <c r="F35" s="36" t="str">
        <f t="shared" si="1"/>
        <v>*</v>
      </c>
      <c r="G35" s="7"/>
      <c r="H35" s="36" t="str">
        <f t="shared" si="2"/>
        <v>*</v>
      </c>
      <c r="I35" s="7"/>
      <c r="J35" s="37" t="str">
        <f t="shared" si="3"/>
        <v>*</v>
      </c>
      <c r="K35" s="7"/>
      <c r="L35" s="37" t="str">
        <f t="shared" si="4"/>
        <v>*</v>
      </c>
      <c r="M35" s="7"/>
      <c r="N35" s="37" t="str">
        <f t="shared" si="5"/>
        <v>*</v>
      </c>
      <c r="O35" s="7"/>
      <c r="P35" s="37" t="str">
        <f t="shared" si="6"/>
        <v>*</v>
      </c>
      <c r="Q35" s="11"/>
      <c r="R35" s="38" t="str">
        <f t="shared" si="7"/>
        <v>*</v>
      </c>
      <c r="S35" s="7"/>
      <c r="T35" s="36" t="str">
        <f t="shared" si="8"/>
        <v>*</v>
      </c>
      <c r="U35" s="7"/>
      <c r="V35" s="36" t="str">
        <f t="shared" si="9"/>
        <v>*</v>
      </c>
      <c r="W35" s="39">
        <f t="shared" ref="W35:W39" si="10">IF(C35=0,0,SUM(F35+H35+J35+L35+N35+P35+R35+T35+V35))</f>
        <v>0</v>
      </c>
    </row>
    <row r="36" spans="1:38" ht="12.75" x14ac:dyDescent="0.2">
      <c r="A36" s="34">
        <v>27</v>
      </c>
      <c r="B36" s="5"/>
      <c r="C36" s="7"/>
      <c r="D36" s="7"/>
      <c r="E36" s="7"/>
      <c r="F36" s="36" t="str">
        <f t="shared" si="1"/>
        <v>*</v>
      </c>
      <c r="G36" s="7"/>
      <c r="H36" s="36" t="str">
        <f t="shared" si="2"/>
        <v>*</v>
      </c>
      <c r="I36" s="7"/>
      <c r="J36" s="37" t="str">
        <f t="shared" si="3"/>
        <v>*</v>
      </c>
      <c r="K36" s="7"/>
      <c r="L36" s="37" t="str">
        <f t="shared" si="4"/>
        <v>*</v>
      </c>
      <c r="M36" s="7"/>
      <c r="N36" s="37" t="str">
        <f t="shared" si="5"/>
        <v>*</v>
      </c>
      <c r="O36" s="7"/>
      <c r="P36" s="37" t="str">
        <f t="shared" si="6"/>
        <v>*</v>
      </c>
      <c r="Q36" s="11"/>
      <c r="R36" s="38" t="str">
        <f t="shared" si="7"/>
        <v>*</v>
      </c>
      <c r="S36" s="7"/>
      <c r="T36" s="36" t="str">
        <f t="shared" si="8"/>
        <v>*</v>
      </c>
      <c r="U36" s="7"/>
      <c r="V36" s="36" t="str">
        <f t="shared" si="9"/>
        <v>*</v>
      </c>
      <c r="W36" s="39">
        <f t="shared" si="10"/>
        <v>0</v>
      </c>
    </row>
    <row r="37" spans="1:38" ht="12.75" x14ac:dyDescent="0.2">
      <c r="A37" s="34">
        <v>28</v>
      </c>
      <c r="B37" s="5"/>
      <c r="C37" s="7"/>
      <c r="D37" s="7"/>
      <c r="E37" s="7"/>
      <c r="F37" s="36" t="str">
        <f t="shared" si="1"/>
        <v>*</v>
      </c>
      <c r="G37" s="7"/>
      <c r="H37" s="36" t="str">
        <f t="shared" si="2"/>
        <v>*</v>
      </c>
      <c r="I37" s="7"/>
      <c r="J37" s="37" t="str">
        <f t="shared" si="3"/>
        <v>*</v>
      </c>
      <c r="K37" s="7"/>
      <c r="L37" s="37" t="str">
        <f t="shared" si="4"/>
        <v>*</v>
      </c>
      <c r="M37" s="7"/>
      <c r="N37" s="37" t="str">
        <f t="shared" si="5"/>
        <v>*</v>
      </c>
      <c r="O37" s="7"/>
      <c r="P37" s="37" t="str">
        <f t="shared" si="6"/>
        <v>*</v>
      </c>
      <c r="Q37" s="11"/>
      <c r="R37" s="38" t="str">
        <f t="shared" si="7"/>
        <v>*</v>
      </c>
      <c r="S37" s="7"/>
      <c r="T37" s="36" t="str">
        <f t="shared" si="8"/>
        <v>*</v>
      </c>
      <c r="U37" s="7"/>
      <c r="V37" s="36" t="str">
        <f t="shared" si="9"/>
        <v>*</v>
      </c>
      <c r="W37" s="39">
        <f t="shared" si="10"/>
        <v>0</v>
      </c>
      <c r="X37" s="14"/>
      <c r="Y37" s="14"/>
      <c r="Z37" s="14"/>
      <c r="AA37" s="14"/>
      <c r="AB37" s="14"/>
      <c r="AC37" s="14"/>
      <c r="AD37" s="14"/>
    </row>
    <row r="38" spans="1:38" ht="12.75" x14ac:dyDescent="0.2">
      <c r="A38" s="34">
        <v>29</v>
      </c>
      <c r="B38" s="5"/>
      <c r="C38" s="7"/>
      <c r="D38" s="7"/>
      <c r="E38" s="7"/>
      <c r="F38" s="36" t="str">
        <f t="shared" si="1"/>
        <v>*</v>
      </c>
      <c r="G38" s="7"/>
      <c r="H38" s="36" t="str">
        <f t="shared" si="2"/>
        <v>*</v>
      </c>
      <c r="I38" s="7"/>
      <c r="J38" s="37" t="str">
        <f t="shared" si="3"/>
        <v>*</v>
      </c>
      <c r="K38" s="7"/>
      <c r="L38" s="37" t="str">
        <f t="shared" si="4"/>
        <v>*</v>
      </c>
      <c r="M38" s="7"/>
      <c r="N38" s="37" t="str">
        <f t="shared" si="5"/>
        <v>*</v>
      </c>
      <c r="O38" s="7"/>
      <c r="P38" s="37" t="str">
        <f t="shared" si="6"/>
        <v>*</v>
      </c>
      <c r="Q38" s="11"/>
      <c r="R38" s="38" t="str">
        <f t="shared" si="7"/>
        <v>*</v>
      </c>
      <c r="S38" s="7"/>
      <c r="T38" s="36" t="str">
        <f t="shared" si="8"/>
        <v>*</v>
      </c>
      <c r="U38" s="7"/>
      <c r="V38" s="36" t="str">
        <f t="shared" si="9"/>
        <v>*</v>
      </c>
      <c r="W38" s="39">
        <f t="shared" si="10"/>
        <v>0</v>
      </c>
      <c r="X38" s="14"/>
      <c r="Y38" s="14"/>
      <c r="Z38" s="14"/>
      <c r="AA38" s="14"/>
      <c r="AB38" s="14"/>
      <c r="AC38" s="14"/>
      <c r="AD38" s="14"/>
    </row>
    <row r="39" spans="1:38" ht="12.75" x14ac:dyDescent="0.2">
      <c r="A39" s="35">
        <v>30</v>
      </c>
      <c r="B39" s="8"/>
      <c r="C39" s="9"/>
      <c r="D39" s="9"/>
      <c r="E39" s="9"/>
      <c r="F39" s="36" t="str">
        <f t="shared" si="1"/>
        <v>*</v>
      </c>
      <c r="G39" s="9"/>
      <c r="H39" s="36" t="str">
        <f t="shared" si="2"/>
        <v>*</v>
      </c>
      <c r="I39" s="7"/>
      <c r="J39" s="37" t="str">
        <f t="shared" si="3"/>
        <v>*</v>
      </c>
      <c r="K39" s="7"/>
      <c r="L39" s="37" t="str">
        <f t="shared" si="4"/>
        <v>*</v>
      </c>
      <c r="M39" s="7"/>
      <c r="N39" s="37" t="str">
        <f t="shared" si="5"/>
        <v>*</v>
      </c>
      <c r="O39" s="7"/>
      <c r="P39" s="37" t="str">
        <f t="shared" si="6"/>
        <v>*</v>
      </c>
      <c r="Q39" s="11"/>
      <c r="R39" s="38" t="str">
        <f t="shared" si="7"/>
        <v>*</v>
      </c>
      <c r="S39" s="7"/>
      <c r="T39" s="36" t="str">
        <f t="shared" si="8"/>
        <v>*</v>
      </c>
      <c r="U39" s="7"/>
      <c r="V39" s="36" t="str">
        <f t="shared" si="9"/>
        <v>*</v>
      </c>
      <c r="W39" s="39">
        <f t="shared" si="10"/>
        <v>0</v>
      </c>
      <c r="X39" s="14"/>
      <c r="Y39" s="14"/>
      <c r="Z39" s="14"/>
      <c r="AA39" s="14"/>
      <c r="AB39" s="14"/>
      <c r="AC39" s="14"/>
      <c r="AD39" s="14"/>
    </row>
    <row r="40" spans="1:38" s="23" customFormat="1" ht="15.75" x14ac:dyDescent="0.25">
      <c r="A40" s="26" t="s">
        <v>18</v>
      </c>
      <c r="B40" s="27"/>
      <c r="C40" s="27"/>
      <c r="D40" s="27"/>
      <c r="E40" s="27"/>
      <c r="F40" s="27"/>
      <c r="G40" s="54">
        <f>W40/(I4-I5)</f>
        <v>97.166666666666671</v>
      </c>
      <c r="H40" s="55"/>
      <c r="I40" s="28"/>
      <c r="J40" s="28"/>
      <c r="K40" s="56" t="s">
        <v>31</v>
      </c>
      <c r="L40" s="56"/>
      <c r="M40" s="56"/>
      <c r="N40" s="56"/>
      <c r="O40" s="56"/>
      <c r="P40" s="56"/>
      <c r="Q40" s="56"/>
      <c r="R40" s="56"/>
      <c r="S40" s="56"/>
      <c r="T40" s="56"/>
      <c r="W40" s="29">
        <f>SUM(W10:W39)</f>
        <v>2915</v>
      </c>
      <c r="X40" s="30"/>
      <c r="Y40" s="30"/>
      <c r="Z40" s="30"/>
      <c r="AA40" s="30"/>
      <c r="AB40" s="30"/>
      <c r="AC40" s="30"/>
      <c r="AD40" s="30"/>
    </row>
    <row r="41" spans="1:38" s="23" customFormat="1" ht="42" customHeight="1" x14ac:dyDescent="0.2"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8" ht="12.75" hidden="1" x14ac:dyDescent="0.2">
      <c r="B42" s="14"/>
      <c r="C42" s="15"/>
      <c r="D42" s="16"/>
      <c r="E42" s="16" t="s">
        <v>25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pans="1:38" ht="12.75" hidden="1" x14ac:dyDescent="0.2">
      <c r="B43" s="14"/>
      <c r="C43" s="15"/>
      <c r="D43" s="16"/>
      <c r="E43" s="16">
        <v>7</v>
      </c>
      <c r="F43" s="16">
        <v>7</v>
      </c>
      <c r="G43" s="16">
        <v>7</v>
      </c>
      <c r="H43" s="16">
        <v>8</v>
      </c>
      <c r="I43" s="16">
        <v>8</v>
      </c>
      <c r="J43" s="16">
        <v>8</v>
      </c>
      <c r="K43" s="16">
        <v>9</v>
      </c>
      <c r="L43" s="16">
        <v>9</v>
      </c>
      <c r="M43" s="16">
        <v>9</v>
      </c>
      <c r="N43" s="16">
        <v>10</v>
      </c>
      <c r="O43" s="16">
        <v>10</v>
      </c>
      <c r="P43" s="16">
        <v>10</v>
      </c>
      <c r="Q43" s="16">
        <v>11</v>
      </c>
      <c r="R43" s="16">
        <v>11</v>
      </c>
      <c r="S43" s="16">
        <v>11</v>
      </c>
      <c r="T43" s="16">
        <v>12</v>
      </c>
      <c r="U43" s="16">
        <v>12</v>
      </c>
      <c r="V43" s="16">
        <v>12</v>
      </c>
      <c r="W43" s="16">
        <v>13</v>
      </c>
      <c r="X43" s="16">
        <v>13</v>
      </c>
      <c r="Y43" s="16">
        <v>13</v>
      </c>
      <c r="Z43" s="16">
        <v>14</v>
      </c>
      <c r="AA43" s="16">
        <v>14</v>
      </c>
      <c r="AB43" s="16">
        <v>14</v>
      </c>
      <c r="AC43" s="16">
        <v>15</v>
      </c>
      <c r="AD43" s="16">
        <v>15</v>
      </c>
      <c r="AE43" s="16">
        <v>15</v>
      </c>
      <c r="AF43" s="16">
        <v>16</v>
      </c>
      <c r="AG43" s="16">
        <v>16</v>
      </c>
      <c r="AH43" s="16">
        <v>16</v>
      </c>
      <c r="AI43" s="16">
        <v>17</v>
      </c>
      <c r="AJ43" s="16">
        <v>17</v>
      </c>
      <c r="AK43" s="16">
        <v>17</v>
      </c>
      <c r="AL43" s="16"/>
    </row>
    <row r="44" spans="1:38" ht="12.75" hidden="1" x14ac:dyDescent="0.2">
      <c r="B44" s="17"/>
      <c r="C44" s="15"/>
      <c r="D44" s="16"/>
      <c r="E44" s="18">
        <f>IF('5 б'!C10="м",F44,IF('5 б'!C10="ж",G44,"*"))</f>
        <v>40</v>
      </c>
      <c r="F44" s="18">
        <f>IF('5 б'!E10=0,0,IF('5 б'!E10&gt;7.2,0,IF('5 б'!E10&lt;3.45,70,LOOKUP('5 б'!E10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40</v>
      </c>
      <c r="G44" s="18">
        <f>IF('5 б'!E10=0,0,IF('5 б'!E10&gt;7.55,0,IF('5 б'!E10&lt;4.1,70,LOOKUP('5 б'!E10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58</v>
      </c>
      <c r="H44" s="18">
        <f>IF('5 б'!C10="м",I44,IF('5 б'!C10="ж",J44,"*"))</f>
        <v>35</v>
      </c>
      <c r="I44" s="18">
        <f>IF('5 б'!E10=0,0,IF('5 б'!E10&gt;7.1,0,IF('5 б'!E10&lt;3.35,70,LOOKUP('5 б'!E10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35</v>
      </c>
      <c r="J44" s="18">
        <f>IF('5 б'!E10=0,0,IF('5 б'!E10&gt;7.4,0,IF('5 б'!E10&lt;3.55,70,LOOKUP('5 б'!E10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52</v>
      </c>
      <c r="K44" s="18">
        <f>IF('5 б'!C10="м",L44,IF('5 б'!C10="ж",M44,"*"))</f>
        <v>33</v>
      </c>
      <c r="L44" s="18">
        <f>IF('5 б'!E10=0,0,IF('5 б'!E10&gt;7.05,0,IF('5 б'!E10&lt;3.3,70,LOOKUP('5 б'!E10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33</v>
      </c>
      <c r="M44" s="18">
        <f>IF('5 б'!E10=0,0,IF('5 б'!E10&gt;7.35,0,IF('5 б'!E10&lt;3.5,70,LOOKUP('5 б'!E10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50</v>
      </c>
      <c r="N44" s="18">
        <f>IF('5 б'!C10="м",O44,IF('5 б'!C10="ж",P44,"*"))</f>
        <v>31</v>
      </c>
      <c r="O44" s="18">
        <f>IF('5 б'!E10=0,0,IF('5 б'!E10&gt;7,0,IF('5 б'!E10&lt;3.25,70,LOOKUP('5 б'!E10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31</v>
      </c>
      <c r="P44" s="18">
        <f>IF('5 б'!E10=0,0,IF('5 б'!E10&gt;7.3,0,IF('5 б'!E10&lt;3.45,70,LOOKUP('5 б'!E10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45</v>
      </c>
      <c r="Q44" s="18">
        <f>IF('5 б'!C10="м",R44,IF('5 б'!C10="ж",S44,"*"))</f>
        <v>26</v>
      </c>
      <c r="R44" s="18">
        <f>IF('5 б'!E10=0,0,IF('5 б'!E10&gt;6.4,0,IF('5 б'!E10&lt;3.1,70,LOOKUP('5 б'!E10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26</v>
      </c>
      <c r="S44" s="18">
        <f>IF('5 б'!E10=0,0,IF('5 б'!E10&gt;7.05,0,IF('5 б'!E10&lt;3.25,70,LOOKUP('5 б'!E10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35</v>
      </c>
      <c r="T44" s="18">
        <f>IF('5 б'!C10="м",U44,IF('5 б'!C10="ж",V44,"*"))</f>
        <v>20</v>
      </c>
      <c r="U44" s="18">
        <f>IF('5 б'!E10=0,0,IF('5 б'!E10&gt;6.15,0,IF('5 б'!E10&lt;3,70,LOOKUP('5 б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20</v>
      </c>
      <c r="V44" s="18">
        <f>IF('5 б'!E10=0,0,IF('5 б'!E10&gt;6.45,0,IF('5 б'!E10&lt;3.15,70,LOOKUP('5 б'!E10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30</v>
      </c>
      <c r="W44" s="18">
        <f>IF('5 б'!C10="м",X44,IF('5 б'!C10="ж",Y44,"*"))</f>
        <v>15</v>
      </c>
      <c r="X44" s="18">
        <f>IF('5 б'!E10=0,0,IF('5 б'!E10&gt;5.55,0,IF('5 б'!E10&lt;2.55,70,LOOKUP('5 б'!E10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15</v>
      </c>
      <c r="Y44" s="18">
        <f>IF('5 б'!E10=0,0,IF('5 б'!E10&gt;6.3,0,IF('5 б'!E10&lt;3.1,70,LOOKUP('5 б'!E10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25</v>
      </c>
      <c r="Z44" s="18">
        <f>IF('5 б'!C10="м",AA44,IF('5 б'!C10="ж",AB44,"*"))</f>
        <v>12</v>
      </c>
      <c r="AA44" s="18">
        <f>IF('5 б'!E10=0,0,IF('5 б'!E10&gt;5.45,0,IF('5 б'!E10&lt;2.5,70,LOOKUP('5 б'!E10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12</v>
      </c>
      <c r="AB44" s="18">
        <f>IF('5 б'!E10=0,0,IF('5 б'!E10&gt;6.15,0,IF('5 б'!E10&lt;3.05,70,LOOKUP('5 б'!E10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23</v>
      </c>
      <c r="AC44" s="18">
        <f>IF('5 б'!C10="м",AD44,IF('5 б'!C10="ж",AE44,"*"))</f>
        <v>10</v>
      </c>
      <c r="AD44" s="18">
        <f>IF('5 б'!E10=0,0,IF('5 б'!E10&gt;5.35,0,IF('5 б'!E10&lt;2.45,70,LOOKUP('5 б'!E10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10</v>
      </c>
      <c r="AE44" s="18">
        <f>IF('5 б'!E10=0,0,IF('5 б'!E10&gt;6.15,0,IF('5 б'!E10&lt;3.05,70,LOOKUP('5 б'!E10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23</v>
      </c>
      <c r="AF44" s="18">
        <f>IF('5 б'!C10="м",AG44,IF('5 б'!C10="ж",AH44,"*"))</f>
        <v>8</v>
      </c>
      <c r="AG44" s="18">
        <f>IF('5 б'!E10=0,0,IF('5 б'!E10&gt;5.25,0,IF('5 б'!E10&lt;2.41,70,LOOKUP('5 б'!E10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8</v>
      </c>
      <c r="AH44" s="18">
        <f>IF('5 б'!E10=0,0,IF('5 б'!E10&gt;6.05,0,IF('5 б'!E10&lt;3,70,LOOKUP('5 б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20</v>
      </c>
      <c r="AI44" s="18">
        <f>IF('5 б'!C10="м",AJ44,IF('5 б'!C10="ж",AK44,"*"))</f>
        <v>6</v>
      </c>
      <c r="AJ44" s="18">
        <f>IF('5 б'!E10=0,0,IF('5 б'!E10&gt;5.15,0,IF('5 б'!E10&lt;2.38,70,LOOKUP('5 б'!E10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6</v>
      </c>
      <c r="AK44" s="18">
        <f>IF('5 б'!E10=0,0,IF('5 б'!E10&gt;6.05,0,IF('5 б'!E10&lt;3,70,LOOKUP('5 б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20</v>
      </c>
      <c r="AL44" s="18">
        <f>IF(C10&gt;=17,AI44,"*")</f>
        <v>6</v>
      </c>
    </row>
    <row r="45" spans="1:38" ht="12" hidden="1" customHeight="1" x14ac:dyDescent="0.2">
      <c r="B45" s="17"/>
      <c r="C45" s="15"/>
      <c r="D45" s="16"/>
      <c r="E45" s="18">
        <f>IF('5 б'!C11="м",F45,IF('5 б'!C11="ж",G45,"*"))</f>
        <v>52</v>
      </c>
      <c r="F45" s="18">
        <f>IF('5 б'!E11=0,0,IF('5 б'!E11&gt;7.2,0,IF('5 б'!E11&lt;3.45,70,LOOKUP('5 б'!E11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52</v>
      </c>
      <c r="G45" s="18">
        <f>IF('5 б'!E11=0,0,IF('5 б'!E11&gt;7.55,0,IF('5 б'!E11&lt;4.1,70,LOOKUP('5 б'!E11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65</v>
      </c>
      <c r="H45" s="18">
        <f>IF('5 б'!C11="м",I45,IF('5 б'!C11="ж",J45,"*"))</f>
        <v>45</v>
      </c>
      <c r="I45" s="18">
        <f>IF('5 б'!E11=0,0,IF('5 б'!E11&gt;7.1,0,IF('5 б'!E11&lt;3.35,70,LOOKUP('5 б'!E11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45</v>
      </c>
      <c r="J45" s="18">
        <f>IF('5 б'!E11=0,0,IF('5 б'!E11&gt;7.4,0,IF('5 б'!E11&lt;3.55,70,LOOKUP('5 б'!E11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60</v>
      </c>
      <c r="K45" s="18">
        <f>IF('5 б'!C11="м",L45,IF('5 б'!C11="ж",M45,"*"))</f>
        <v>42</v>
      </c>
      <c r="L45" s="18">
        <f>IF('5 б'!E11=0,0,IF('5 б'!E11&gt;7.05,0,IF('5 б'!E11&lt;3.3,70,LOOKUP('5 б'!E11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42</v>
      </c>
      <c r="M45" s="18">
        <f>IF('5 б'!E11=0,0,IF('5 б'!E11&gt;7.35,0,IF('5 б'!E11&lt;3.5,70,LOOKUP('5 б'!E11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58</v>
      </c>
      <c r="N45" s="18">
        <f>IF('5 б'!C11="м",O45,IF('5 б'!C11="ж",P45,"*"))</f>
        <v>40</v>
      </c>
      <c r="O45" s="18">
        <f>IF('5 б'!E11=0,0,IF('5 б'!E11&gt;7,0,IF('5 б'!E11&lt;3.25,70,LOOKUP('5 б'!E11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40</v>
      </c>
      <c r="P45" s="18">
        <f>IF('5 б'!E11=0,0,IF('5 б'!E11&gt;7.3,0,IF('5 б'!E11&lt;3.45,70,LOOKUP('5 б'!E11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56</v>
      </c>
      <c r="Q45" s="18">
        <f>IF('5 б'!C11="м",R45,IF('5 б'!C11="ж",S45,"*"))</f>
        <v>33</v>
      </c>
      <c r="R45" s="18">
        <f>IF('5 б'!E11=0,0,IF('5 б'!E11&gt;6.4,0,IF('5 б'!E11&lt;3.1,70,LOOKUP('5 б'!E11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33</v>
      </c>
      <c r="S45" s="18">
        <f>IF('5 б'!E11=0,0,IF('5 б'!E11&gt;7.05,0,IF('5 б'!E11&lt;3.25,70,LOOKUP('5 б'!E11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45</v>
      </c>
      <c r="T45" s="18">
        <f>IF('5 б'!C11="м",U45,IF('5 б'!C11="ж",V45,"*"))</f>
        <v>26</v>
      </c>
      <c r="U45" s="18">
        <f>IF('5 б'!E11=0,0,IF('5 б'!E11&gt;6.15,0,IF('5 б'!E11&lt;3,70,LOOKUP('5 б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26</v>
      </c>
      <c r="V45" s="18">
        <f>IF('5 б'!E11=0,0,IF('5 б'!E11&gt;6.45,0,IF('5 б'!E11&lt;3.15,70,LOOKUP('5 б'!E11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36</v>
      </c>
      <c r="W45" s="18">
        <f>IF('5 б'!C11="м",X45,IF('5 б'!C11="ж",Y45,"*"))</f>
        <v>21</v>
      </c>
      <c r="X45" s="18">
        <f>IF('5 б'!E11=0,0,IF('5 б'!E11&gt;5.55,0,IF('5 б'!E11&lt;2.55,70,LOOKUP('5 б'!E11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21</v>
      </c>
      <c r="Y45" s="18">
        <f>IF('5 б'!E11=0,0,IF('5 б'!E11&gt;6.3,0,IF('5 б'!E11&lt;3.1,70,LOOKUP('5 б'!E11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31</v>
      </c>
      <c r="Z45" s="18">
        <f>IF('5 б'!C11="м",AA45,IF('5 б'!C11="ж",AB45,"*"))</f>
        <v>17</v>
      </c>
      <c r="AA45" s="18">
        <f>IF('5 б'!E11=0,0,IF('5 б'!E11&gt;5.45,0,IF('5 б'!E11&lt;2.5,70,LOOKUP('5 б'!E11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17</v>
      </c>
      <c r="AB45" s="18">
        <f>IF('5 б'!E11=0,0,IF('5 б'!E11&gt;6.15,0,IF('5 б'!E11&lt;3.05,70,LOOKUP('5 б'!E11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30</v>
      </c>
      <c r="AC45" s="18">
        <f>IF('5 б'!C11="м",AD45,IF('5 б'!C11="ж",AE45,"*"))</f>
        <v>15</v>
      </c>
      <c r="AD45" s="18">
        <f>IF('5 б'!E11=0,0,IF('5 б'!E11&gt;5.35,0,IF('5 б'!E11&lt;2.45,70,LOOKUP('5 б'!E11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15</v>
      </c>
      <c r="AE45" s="18">
        <f>IF('5 б'!E11=0,0,IF('5 б'!E11&gt;6.15,0,IF('5 б'!E11&lt;3.05,70,LOOKUP('5 б'!E11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30</v>
      </c>
      <c r="AF45" s="18">
        <f>IF('5 б'!C11="м",AG45,IF('5 б'!C11="ж",AH45,"*"))</f>
        <v>13</v>
      </c>
      <c r="AG45" s="18">
        <f>IF('5 б'!E11=0,0,IF('5 б'!E11&gt;5.25,0,IF('5 б'!E11&lt;2.41,70,LOOKUP('5 б'!E11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13</v>
      </c>
      <c r="AH45" s="18">
        <f>IF('5 б'!E11=0,0,IF('5 б'!E11&gt;6.05,0,IF('5 б'!E11&lt;3,70,LOOKUP('5 б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26</v>
      </c>
      <c r="AI45" s="18">
        <f>IF('5 б'!C11="м",AJ45,IF('5 б'!C11="ж",AK45,"*"))</f>
        <v>11</v>
      </c>
      <c r="AJ45" s="18">
        <f>IF('5 б'!E11=0,0,IF('5 б'!E11&gt;5.15,0,IF('5 б'!E11&lt;2.38,70,LOOKUP('5 б'!E11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11</v>
      </c>
      <c r="AK45" s="18">
        <f>IF('5 б'!E11=0,0,IF('5 б'!E11&gt;6.05,0,IF('5 б'!E11&lt;3,70,LOOKUP('5 б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26</v>
      </c>
      <c r="AL45" s="18">
        <f t="shared" ref="AL45:AL73" si="11">IF(C11&gt;=17,AI45,"*")</f>
        <v>11</v>
      </c>
    </row>
    <row r="46" spans="1:38" ht="12.75" hidden="1" customHeight="1" x14ac:dyDescent="0.2">
      <c r="B46" s="17"/>
      <c r="C46" s="15"/>
      <c r="D46" s="16"/>
      <c r="E46" s="18">
        <f>IF('5 б'!C12="м",F46,IF('5 б'!C12="ж",G46,"*"))</f>
        <v>57</v>
      </c>
      <c r="F46" s="18">
        <f>IF('5 б'!E12=0,0,IF('5 б'!E12&gt;7.2,0,IF('5 б'!E12&lt;3.45,70,LOOKUP('5 б'!E12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57</v>
      </c>
      <c r="G46" s="18">
        <f>IF('5 б'!E12=0,0,IF('5 б'!E12&gt;7.55,0,IF('5 б'!E12&lt;4.1,70,LOOKUP('5 б'!E12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67</v>
      </c>
      <c r="H46" s="18">
        <f>IF('5 б'!C12="м",I46,IF('5 б'!C12="ж",J46,"*"))</f>
        <v>52</v>
      </c>
      <c r="I46" s="18">
        <f>IF('5 б'!E12=0,0,IF('5 б'!E12&gt;7.1,0,IF('5 б'!E12&lt;3.35,70,LOOKUP('5 б'!E12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52</v>
      </c>
      <c r="J46" s="18">
        <f>IF('5 б'!E12=0,0,IF('5 б'!E12&gt;7.4,0,IF('5 б'!E12&lt;3.55,70,LOOKUP('5 б'!E12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63</v>
      </c>
      <c r="K46" s="18">
        <f>IF('5 б'!C12="м",L46,IF('5 б'!C12="ж",M46,"*"))</f>
        <v>50</v>
      </c>
      <c r="L46" s="18">
        <f>IF('5 б'!E12=0,0,IF('5 б'!E12&gt;7.05,0,IF('5 б'!E12&lt;3.3,70,LOOKUP('5 б'!E12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50</v>
      </c>
      <c r="M46" s="18">
        <f>IF('5 б'!E12=0,0,IF('5 б'!E12&gt;7.35,0,IF('5 б'!E12&lt;3.5,70,LOOKUP('5 б'!E12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61</v>
      </c>
      <c r="N46" s="18">
        <f>IF('5 б'!C12="м",O46,IF('5 б'!C12="ж",P46,"*"))</f>
        <v>45</v>
      </c>
      <c r="O46" s="18">
        <f>IF('5 б'!E12=0,0,IF('5 б'!E12&gt;7,0,IF('5 б'!E12&lt;3.25,70,LOOKUP('5 б'!E12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45</v>
      </c>
      <c r="P46" s="18">
        <f>IF('5 б'!E12=0,0,IF('5 б'!E12&gt;7.3,0,IF('5 б'!E12&lt;3.45,70,LOOKUP('5 б'!E12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60</v>
      </c>
      <c r="Q46" s="18">
        <f>IF('5 б'!C12="м",R46,IF('5 б'!C12="ж",S46,"*"))</f>
        <v>37</v>
      </c>
      <c r="R46" s="18">
        <f>IF('5 б'!E12=0,0,IF('5 б'!E12&gt;6.4,0,IF('5 б'!E12&lt;3.1,70,LOOKUP('5 б'!E12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37</v>
      </c>
      <c r="S46" s="18">
        <f>IF('5 б'!E12=0,0,IF('5 б'!E12&gt;7.05,0,IF('5 б'!E12&lt;3.25,70,LOOKUP('5 б'!E12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52</v>
      </c>
      <c r="T46" s="18">
        <f>IF('5 б'!C12="м",U46,IF('5 б'!C12="ж",V46,"*"))</f>
        <v>30</v>
      </c>
      <c r="U46" s="18">
        <f>IF('5 б'!E12=0,0,IF('5 б'!E12&gt;6.15,0,IF('5 б'!E12&lt;3,70,LOOKUP('5 б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30</v>
      </c>
      <c r="V46" s="18">
        <f>IF('5 б'!E12=0,0,IF('5 б'!E12&gt;6.45,0,IF('5 б'!E12&lt;3.15,70,LOOKUP('5 б'!E12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41</v>
      </c>
      <c r="W46" s="18">
        <f>IF('5 б'!C12="м",X46,IF('5 б'!C12="ж",Y46,"*"))</f>
        <v>25</v>
      </c>
      <c r="X46" s="18">
        <f>IF('5 б'!E12=0,0,IF('5 б'!E12&gt;5.55,0,IF('5 б'!E12&lt;2.55,70,LOOKUP('5 б'!E12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25</v>
      </c>
      <c r="Y46" s="18">
        <f>IF('5 б'!E12=0,0,IF('5 б'!E12&gt;6.3,0,IF('5 б'!E12&lt;3.1,70,LOOKUP('5 б'!E12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35</v>
      </c>
      <c r="Z46" s="18">
        <f>IF('5 б'!C12="м",AA46,IF('5 б'!C12="ж",AB46,"*"))</f>
        <v>20</v>
      </c>
      <c r="AA46" s="18">
        <f>IF('5 б'!E12=0,0,IF('5 б'!E12&gt;5.45,0,IF('5 б'!E12&lt;2.5,70,LOOKUP('5 б'!E12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20</v>
      </c>
      <c r="AB46" s="18">
        <f>IF('5 б'!E12=0,0,IF('5 б'!E12&gt;6.15,0,IF('5 б'!E12&lt;3.05,70,LOOKUP('5 б'!E12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33</v>
      </c>
      <c r="AC46" s="18">
        <f>IF('5 б'!C12="м",AD46,IF('5 б'!C12="ж",AE46,"*"))</f>
        <v>18</v>
      </c>
      <c r="AD46" s="18">
        <f>IF('5 б'!E12=0,0,IF('5 б'!E12&gt;5.35,0,IF('5 б'!E12&lt;2.45,70,LOOKUP('5 б'!E12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18</v>
      </c>
      <c r="AE46" s="18">
        <f>IF('5 б'!E12=0,0,IF('5 б'!E12&gt;6.15,0,IF('5 б'!E12&lt;3.05,70,LOOKUP('5 б'!E12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33</v>
      </c>
      <c r="AF46" s="18">
        <f>IF('5 б'!C12="м",AG46,IF('5 б'!C12="ж",AH46,"*"))</f>
        <v>16</v>
      </c>
      <c r="AG46" s="18">
        <f>IF('5 б'!E12=0,0,IF('5 б'!E12&gt;5.25,0,IF('5 б'!E12&lt;2.41,70,LOOKUP('5 б'!E12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16</v>
      </c>
      <c r="AH46" s="18">
        <f>IF('5 б'!E12=0,0,IF('5 б'!E12&gt;6.05,0,IF('5 б'!E12&lt;3,70,LOOKUP('5 б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30</v>
      </c>
      <c r="AI46" s="18">
        <f>IF('5 б'!C12="м",AJ46,IF('5 б'!C12="ж",AK46,"*"))</f>
        <v>13</v>
      </c>
      <c r="AJ46" s="18">
        <f>IF('5 б'!E12=0,0,IF('5 б'!E12&gt;5.15,0,IF('5 б'!E12&lt;2.38,70,LOOKUP('5 б'!E12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13</v>
      </c>
      <c r="AK46" s="18">
        <f>IF('5 б'!E12=0,0,IF('5 б'!E12&gt;6.05,0,IF('5 б'!E12&lt;3,70,LOOKUP('5 б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30</v>
      </c>
      <c r="AL46" s="18">
        <f t="shared" si="11"/>
        <v>13</v>
      </c>
    </row>
    <row r="47" spans="1:38" ht="12.75" hidden="1" x14ac:dyDescent="0.2">
      <c r="B47" s="17"/>
      <c r="C47" s="15"/>
      <c r="D47" s="16"/>
      <c r="E47" s="18">
        <f>IF('5 б'!C13="м",F47,IF('5 б'!C13="ж",G47,"*"))</f>
        <v>65</v>
      </c>
      <c r="F47" s="18">
        <f>IF('5 б'!E13=0,0,IF('5 б'!E13&gt;7.2,0,IF('5 б'!E13&lt;3.45,70,LOOKUP('5 б'!E13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65</v>
      </c>
      <c r="G47" s="18">
        <f>IF('5 б'!E13=0,0,IF('5 б'!E13&gt;7.55,0,IF('5 б'!E13&lt;4.1,70,LOOKUP('5 б'!E13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H47" s="18">
        <f>IF('5 б'!C13="м",I47,IF('5 б'!C13="ж",J47,"*"))</f>
        <v>61</v>
      </c>
      <c r="I47" s="18">
        <f>IF('5 б'!E13=0,0,IF('5 б'!E13&gt;7.1,0,IF('5 б'!E13&lt;3.35,70,LOOKUP('5 б'!E13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61</v>
      </c>
      <c r="J47" s="18">
        <f>IF('5 б'!E13=0,0,IF('5 б'!E13&gt;7.4,0,IF('5 б'!E13&lt;3.55,70,LOOKUP('5 б'!E13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68</v>
      </c>
      <c r="K47" s="18">
        <f>IF('5 б'!C13="м",L47,IF('5 б'!C13="ж",M47,"*"))</f>
        <v>60</v>
      </c>
      <c r="L47" s="18">
        <f>IF('5 б'!E13=0,0,IF('5 б'!E13&gt;7.05,0,IF('5 б'!E13&lt;3.3,70,LOOKUP('5 б'!E13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60</v>
      </c>
      <c r="M47" s="18">
        <f>IF('5 б'!E13=0,0,IF('5 б'!E13&gt;7.35,0,IF('5 б'!E13&lt;3.5,70,LOOKUP('5 б'!E13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67</v>
      </c>
      <c r="N47" s="18">
        <f>IF('5 б'!C13="м",O47,IF('5 б'!C13="ж",P47,"*"))</f>
        <v>57</v>
      </c>
      <c r="O47" s="18">
        <f>IF('5 б'!E13=0,0,IF('5 б'!E13&gt;7,0,IF('5 б'!E13&lt;3.25,70,LOOKUP('5 б'!E13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57</v>
      </c>
      <c r="P47" s="18">
        <f>IF('5 б'!E13=0,0,IF('5 б'!E13&gt;7.3,0,IF('5 б'!E13&lt;3.45,70,LOOKUP('5 б'!E13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66</v>
      </c>
      <c r="Q47" s="18">
        <f>IF('5 б'!C13="м",R47,IF('5 б'!C13="ж",S47,"*"))</f>
        <v>50</v>
      </c>
      <c r="R47" s="18">
        <f>IF('5 б'!E13=0,0,IF('5 б'!E13&gt;6.4,0,IF('5 б'!E13&lt;3.1,70,LOOKUP('5 б'!E13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50</v>
      </c>
      <c r="S47" s="18">
        <f>IF('5 б'!E13=0,0,IF('5 б'!E13&gt;7.05,0,IF('5 б'!E13&lt;3.25,70,LOOKUP('5 б'!E13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60</v>
      </c>
      <c r="T47" s="18">
        <f>IF('5 б'!C13="м",U47,IF('5 б'!C13="ж",V47,"*"))</f>
        <v>39</v>
      </c>
      <c r="U47" s="18">
        <f>IF('5 б'!E13=0,0,IF('5 б'!E13&gt;6.15,0,IF('5 б'!E13&lt;3,70,LOOKUP('5 б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39</v>
      </c>
      <c r="V47" s="18">
        <f>IF('5 б'!E13=0,0,IF('5 б'!E13&gt;6.45,0,IF('5 б'!E13&lt;3.15,70,LOOKUP('5 б'!E13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55</v>
      </c>
      <c r="W47" s="18">
        <f>IF('5 б'!C13="м",X47,IF('5 б'!C13="ж",Y47,"*"))</f>
        <v>32</v>
      </c>
      <c r="X47" s="18">
        <f>IF('5 б'!E13=0,0,IF('5 б'!E13&gt;5.55,0,IF('5 б'!E13&lt;2.55,70,LOOKUP('5 б'!E13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32</v>
      </c>
      <c r="Y47" s="18">
        <f>IF('5 б'!E13=0,0,IF('5 б'!E13&gt;6.3,0,IF('5 б'!E13&lt;3.1,70,LOOKUP('5 б'!E13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50</v>
      </c>
      <c r="Z47" s="18">
        <f>IF('5 б'!C13="м",AA47,IF('5 б'!C13="ж",AB47,"*"))</f>
        <v>27</v>
      </c>
      <c r="AA47" s="18">
        <f>IF('5 б'!E13=0,0,IF('5 б'!E13&gt;5.45,0,IF('5 б'!E13&lt;2.5,70,LOOKUP('5 б'!E13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27</v>
      </c>
      <c r="AB47" s="18">
        <f>IF('5 б'!E13=0,0,IF('5 б'!E13&gt;6.15,0,IF('5 б'!E13&lt;3.05,70,LOOKUP('5 б'!E13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42</v>
      </c>
      <c r="AC47" s="18">
        <f>IF('5 б'!C13="м",AD47,IF('5 б'!C13="ж",AE47,"*"))</f>
        <v>25</v>
      </c>
      <c r="AD47" s="18">
        <f>IF('5 б'!E13=0,0,IF('5 б'!E13&gt;5.35,0,IF('5 б'!E13&lt;2.45,70,LOOKUP('5 б'!E13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25</v>
      </c>
      <c r="AE47" s="18">
        <f>IF('5 б'!E13=0,0,IF('5 б'!E13&gt;6.15,0,IF('5 б'!E13&lt;3.05,70,LOOKUP('5 б'!E13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42</v>
      </c>
      <c r="AF47" s="18">
        <f>IF('5 б'!C13="м",AG47,IF('5 б'!C13="ж",AH47,"*"))</f>
        <v>22</v>
      </c>
      <c r="AG47" s="18">
        <f>IF('5 б'!E13=0,0,IF('5 б'!E13&gt;5.25,0,IF('5 б'!E13&lt;2.41,70,LOOKUP('5 б'!E13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22</v>
      </c>
      <c r="AH47" s="18">
        <f>IF('5 б'!E13=0,0,IF('5 б'!E13&gt;6.05,0,IF('5 б'!E13&lt;3,70,LOOKUP('5 б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40</v>
      </c>
      <c r="AI47" s="18">
        <f>IF('5 б'!C13="м",AJ47,IF('5 б'!C13="ж",AK47,"*"))</f>
        <v>19</v>
      </c>
      <c r="AJ47" s="18">
        <f>IF('5 б'!E13=0,0,IF('5 б'!E13&gt;5.15,0,IF('5 б'!E13&lt;2.38,70,LOOKUP('5 б'!E13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19</v>
      </c>
      <c r="AK47" s="18">
        <f>IF('5 б'!E13=0,0,IF('5 б'!E13&gt;6.05,0,IF('5 б'!E13&lt;3,70,LOOKUP('5 б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40</v>
      </c>
      <c r="AL47" s="18">
        <f t="shared" si="11"/>
        <v>19</v>
      </c>
    </row>
    <row r="48" spans="1:38" ht="12.75" hidden="1" x14ac:dyDescent="0.2">
      <c r="B48" s="17"/>
      <c r="C48" s="15"/>
      <c r="D48" s="16"/>
      <c r="E48" s="18">
        <f>IF('5 б'!C14="м",F48,IF('5 б'!C14="ж",G48,"*"))</f>
        <v>61</v>
      </c>
      <c r="F48" s="18">
        <f>IF('5 б'!E14=0,0,IF('5 б'!E14&gt;7.2,0,IF('5 б'!E14&lt;3.45,70,LOOKUP('5 б'!E14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61</v>
      </c>
      <c r="G48" s="18">
        <f>IF('5 б'!E14=0,0,IF('5 б'!E14&gt;7.55,0,IF('5 б'!E14&lt;4.1,70,LOOKUP('5 б'!E14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H48" s="18">
        <f>IF('5 б'!C14="м",I48,IF('5 б'!C14="ж",J48,"*"))</f>
        <v>57</v>
      </c>
      <c r="I48" s="18">
        <f>IF('5 б'!E14=0,0,IF('5 б'!E14&gt;7.1,0,IF('5 б'!E14&lt;3.35,70,LOOKUP('5 б'!E14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57</v>
      </c>
      <c r="J48" s="18">
        <f>IF('5 б'!E14=0,0,IF('5 б'!E14&gt;7.4,0,IF('5 б'!E14&lt;3.55,70,LOOKUP('5 б'!E14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66</v>
      </c>
      <c r="K48" s="18">
        <f>IF('5 б'!C14="м",L48,IF('5 б'!C14="ж",M48,"*"))</f>
        <v>55</v>
      </c>
      <c r="L48" s="18">
        <f>IF('5 б'!E14=0,0,IF('5 б'!E14&gt;7.05,0,IF('5 б'!E14&lt;3.3,70,LOOKUP('5 б'!E14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55</v>
      </c>
      <c r="M48" s="18">
        <f>IF('5 б'!E14=0,0,IF('5 б'!E14&gt;7.35,0,IF('5 б'!E14&lt;3.5,70,LOOKUP('5 б'!E14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65</v>
      </c>
      <c r="N48" s="18">
        <f>IF('5 б'!C14="м",O48,IF('5 б'!C14="ж",P48,"*"))</f>
        <v>52</v>
      </c>
      <c r="O48" s="18">
        <f>IF('5 б'!E14=0,0,IF('5 б'!E14&gt;7,0,IF('5 б'!E14&lt;3.25,70,LOOKUP('5 б'!E14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52</v>
      </c>
      <c r="P48" s="18">
        <f>IF('5 б'!E14=0,0,IF('5 б'!E14&gt;7.3,0,IF('5 б'!E14&lt;3.45,70,LOOKUP('5 б'!E14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63</v>
      </c>
      <c r="Q48" s="18">
        <f>IF('5 б'!C14="м",R48,IF('5 б'!C14="ж",S48,"*"))</f>
        <v>42</v>
      </c>
      <c r="R48" s="18">
        <f>IF('5 б'!E14=0,0,IF('5 б'!E14&gt;6.4,0,IF('5 б'!E14&lt;3.1,70,LOOKUP('5 б'!E14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42</v>
      </c>
      <c r="S48" s="18">
        <f>IF('5 б'!E14=0,0,IF('5 б'!E14&gt;7.05,0,IF('5 б'!E14&lt;3.25,70,LOOKUP('5 б'!E14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56</v>
      </c>
      <c r="T48" s="18">
        <f>IF('5 б'!C14="м",U48,IF('5 б'!C14="ж",V48,"*"))</f>
        <v>34</v>
      </c>
      <c r="U48" s="18">
        <f>IF('5 б'!E14=0,0,IF('5 б'!E14&gt;6.15,0,IF('5 б'!E14&lt;3,70,LOOKUP('5 б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34</v>
      </c>
      <c r="V48" s="18">
        <f>IF('5 б'!E14=0,0,IF('5 б'!E14&gt;6.45,0,IF('5 б'!E14&lt;3.15,70,LOOKUP('5 б'!E14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50</v>
      </c>
      <c r="W48" s="18">
        <f>IF('5 б'!C14="м",X48,IF('5 б'!C14="ж",Y48,"*"))</f>
        <v>28</v>
      </c>
      <c r="X48" s="18">
        <f>IF('5 б'!E14=0,0,IF('5 б'!E14&gt;5.55,0,IF('5 б'!E14&lt;2.55,70,LOOKUP('5 б'!E14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28</v>
      </c>
      <c r="Y48" s="18">
        <f>IF('5 б'!E14=0,0,IF('5 б'!E14&gt;6.3,0,IF('5 б'!E14&lt;3.1,70,LOOKUP('5 б'!E14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40</v>
      </c>
      <c r="Z48" s="18">
        <f>IF('5 б'!C14="м",AA48,IF('5 б'!C14="ж",AB48,"*"))</f>
        <v>23</v>
      </c>
      <c r="AA48" s="18">
        <f>IF('5 б'!E14=0,0,IF('5 б'!E14&gt;5.45,0,IF('5 б'!E14&lt;2.5,70,LOOKUP('5 б'!E14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23</v>
      </c>
      <c r="AB48" s="18">
        <f>IF('5 б'!E14=0,0,IF('5 б'!E14&gt;6.15,0,IF('5 б'!E14&lt;3.05,70,LOOKUP('5 б'!E14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37</v>
      </c>
      <c r="AC48" s="18">
        <f>IF('5 б'!C14="м",AD48,IF('5 б'!C14="ж",AE48,"*"))</f>
        <v>22</v>
      </c>
      <c r="AD48" s="18">
        <f>IF('5 б'!E14=0,0,IF('5 б'!E14&gt;5.35,0,IF('5 б'!E14&lt;2.45,70,LOOKUP('5 б'!E14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22</v>
      </c>
      <c r="AE48" s="18">
        <f>IF('5 б'!E14=0,0,IF('5 б'!E14&gt;6.15,0,IF('5 б'!E14&lt;3.05,70,LOOKUP('5 б'!E14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37</v>
      </c>
      <c r="AF48" s="18">
        <f>IF('5 б'!C14="м",AG48,IF('5 б'!C14="ж",AH48,"*"))</f>
        <v>19</v>
      </c>
      <c r="AG48" s="18">
        <f>IF('5 б'!E14=0,0,IF('5 б'!E14&gt;5.25,0,IF('5 б'!E14&lt;2.41,70,LOOKUP('5 б'!E14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19</v>
      </c>
      <c r="AH48" s="18">
        <f>IF('5 б'!E14=0,0,IF('5 б'!E14&gt;6.05,0,IF('5 б'!E14&lt;3,70,LOOKUP('5 б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35</v>
      </c>
      <c r="AI48" s="18">
        <f>IF('5 б'!C14="м",AJ48,IF('5 б'!C14="ж",AK48,"*"))</f>
        <v>16</v>
      </c>
      <c r="AJ48" s="18">
        <f>IF('5 б'!E14=0,0,IF('5 б'!E14&gt;5.15,0,IF('5 б'!E14&lt;2.38,70,LOOKUP('5 б'!E14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16</v>
      </c>
      <c r="AK48" s="18">
        <f>IF('5 б'!E14=0,0,IF('5 б'!E14&gt;6.05,0,IF('5 б'!E14&lt;3,70,LOOKUP('5 б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35</v>
      </c>
      <c r="AL48" s="18">
        <f t="shared" si="11"/>
        <v>16</v>
      </c>
    </row>
    <row r="49" spans="2:38" ht="12.75" hidden="1" x14ac:dyDescent="0.2">
      <c r="B49" s="17"/>
      <c r="C49" s="15"/>
      <c r="D49" s="16"/>
      <c r="E49" s="18">
        <f>IF('5 б'!C15="м",F49,IF('5 б'!C15="ж",G49,"*"))</f>
        <v>57</v>
      </c>
      <c r="F49" s="18">
        <f>IF('5 б'!E15=0,0,IF('5 б'!E15&gt;7.2,0,IF('5 б'!E15&lt;3.45,70,LOOKUP('5 б'!E15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57</v>
      </c>
      <c r="G49" s="18">
        <f>IF('5 б'!E15=0,0,IF('5 б'!E15&gt;7.55,0,IF('5 б'!E15&lt;4.1,70,LOOKUP('5 б'!E15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67</v>
      </c>
      <c r="H49" s="18">
        <f>IF('5 б'!C15="м",I49,IF('5 б'!C15="ж",J49,"*"))</f>
        <v>52</v>
      </c>
      <c r="I49" s="18">
        <f>IF('5 б'!E15=0,0,IF('5 б'!E15&gt;7.1,0,IF('5 б'!E15&lt;3.35,70,LOOKUP('5 б'!E15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52</v>
      </c>
      <c r="J49" s="18">
        <f>IF('5 б'!E15=0,0,IF('5 б'!E15&gt;7.4,0,IF('5 б'!E15&lt;3.55,70,LOOKUP('5 б'!E15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63</v>
      </c>
      <c r="K49" s="18">
        <f>IF('5 б'!C15="м",L49,IF('5 б'!C15="ж",M49,"*"))</f>
        <v>50</v>
      </c>
      <c r="L49" s="18">
        <f>IF('5 б'!E15=0,0,IF('5 б'!E15&gt;7.05,0,IF('5 б'!E15&lt;3.3,70,LOOKUP('5 б'!E15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50</v>
      </c>
      <c r="M49" s="18">
        <f>IF('5 б'!E15=0,0,IF('5 б'!E15&gt;7.35,0,IF('5 б'!E15&lt;3.5,70,LOOKUP('5 б'!E15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61</v>
      </c>
      <c r="N49" s="18">
        <f>IF('5 б'!C15="м",O49,IF('5 б'!C15="ж",P49,"*"))</f>
        <v>45</v>
      </c>
      <c r="O49" s="18">
        <f>IF('5 б'!E15=0,0,IF('5 б'!E15&gt;7,0,IF('5 б'!E15&lt;3.25,70,LOOKUP('5 б'!E15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45</v>
      </c>
      <c r="P49" s="18">
        <f>IF('5 б'!E15=0,0,IF('5 б'!E15&gt;7.3,0,IF('5 б'!E15&lt;3.45,70,LOOKUP('5 б'!E15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60</v>
      </c>
      <c r="Q49" s="18">
        <f>IF('5 б'!C15="м",R49,IF('5 б'!C15="ж",S49,"*"))</f>
        <v>37</v>
      </c>
      <c r="R49" s="18">
        <f>IF('5 б'!E15=0,0,IF('5 б'!E15&gt;6.4,0,IF('5 б'!E15&lt;3.1,70,LOOKUP('5 б'!E15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37</v>
      </c>
      <c r="S49" s="18">
        <f>IF('5 б'!E15=0,0,IF('5 б'!E15&gt;7.05,0,IF('5 б'!E15&lt;3.25,70,LOOKUP('5 б'!E15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52</v>
      </c>
      <c r="T49" s="18">
        <f>IF('5 б'!C15="м",U49,IF('5 б'!C15="ж",V49,"*"))</f>
        <v>30</v>
      </c>
      <c r="U49" s="18">
        <f>IF('5 б'!E15=0,0,IF('5 б'!E15&gt;6.15,0,IF('5 б'!E15&lt;3,70,LOOKUP('5 б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30</v>
      </c>
      <c r="V49" s="18">
        <f>IF('5 б'!E15=0,0,IF('5 б'!E15&gt;6.45,0,IF('5 б'!E15&lt;3.15,70,LOOKUP('5 б'!E15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41</v>
      </c>
      <c r="W49" s="18">
        <f>IF('5 б'!C15="м",X49,IF('5 б'!C15="ж",Y49,"*"))</f>
        <v>25</v>
      </c>
      <c r="X49" s="18">
        <f>IF('5 б'!E15=0,0,IF('5 б'!E15&gt;5.55,0,IF('5 б'!E15&lt;2.55,70,LOOKUP('5 б'!E15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25</v>
      </c>
      <c r="Y49" s="18">
        <f>IF('5 б'!E15=0,0,IF('5 б'!E15&gt;6.3,0,IF('5 б'!E15&lt;3.1,70,LOOKUP('5 б'!E15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35</v>
      </c>
      <c r="Z49" s="18">
        <f>IF('5 б'!C15="м",AA49,IF('5 б'!C15="ж",AB49,"*"))</f>
        <v>20</v>
      </c>
      <c r="AA49" s="18">
        <f>IF('5 б'!E15=0,0,IF('5 б'!E15&gt;5.45,0,IF('5 б'!E15&lt;2.5,70,LOOKUP('5 б'!E15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20</v>
      </c>
      <c r="AB49" s="18">
        <f>IF('5 б'!E15=0,0,IF('5 б'!E15&gt;6.15,0,IF('5 б'!E15&lt;3.05,70,LOOKUP('5 б'!E15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33</v>
      </c>
      <c r="AC49" s="18">
        <f>IF('5 б'!C15="м",AD49,IF('5 б'!C15="ж",AE49,"*"))</f>
        <v>18</v>
      </c>
      <c r="AD49" s="18">
        <f>IF('5 б'!E15=0,0,IF('5 б'!E15&gt;5.35,0,IF('5 б'!E15&lt;2.45,70,LOOKUP('5 б'!E15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18</v>
      </c>
      <c r="AE49" s="18">
        <f>IF('5 б'!E15=0,0,IF('5 б'!E15&gt;6.15,0,IF('5 б'!E15&lt;3.05,70,LOOKUP('5 б'!E15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33</v>
      </c>
      <c r="AF49" s="18">
        <f>IF('5 б'!C15="м",AG49,IF('5 б'!C15="ж",AH49,"*"))</f>
        <v>16</v>
      </c>
      <c r="AG49" s="18">
        <f>IF('5 б'!E15=0,0,IF('5 б'!E15&gt;5.25,0,IF('5 б'!E15&lt;2.41,70,LOOKUP('5 б'!E15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16</v>
      </c>
      <c r="AH49" s="18">
        <f>IF('5 б'!E15=0,0,IF('5 б'!E15&gt;6.05,0,IF('5 б'!E15&lt;3,70,LOOKUP('5 б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30</v>
      </c>
      <c r="AI49" s="18">
        <f>IF('5 б'!C15="м",AJ49,IF('5 б'!C15="ж",AK49,"*"))</f>
        <v>13</v>
      </c>
      <c r="AJ49" s="18">
        <f>IF('5 б'!E15=0,0,IF('5 б'!E15&gt;5.15,0,IF('5 б'!E15&lt;2.38,70,LOOKUP('5 б'!E15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13</v>
      </c>
      <c r="AK49" s="18">
        <f>IF('5 б'!E15=0,0,IF('5 б'!E15&gt;6.05,0,IF('5 б'!E15&lt;3,70,LOOKUP('5 б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30</v>
      </c>
      <c r="AL49" s="18">
        <f t="shared" si="11"/>
        <v>13</v>
      </c>
    </row>
    <row r="50" spans="2:38" ht="12.75" hidden="1" x14ac:dyDescent="0.2">
      <c r="B50" s="17"/>
      <c r="C50" s="15"/>
      <c r="D50" s="16"/>
      <c r="E50" s="18">
        <f>IF('5 б'!C16="м",F50,IF('5 б'!C16="ж",G50,"*"))</f>
        <v>67</v>
      </c>
      <c r="F50" s="18">
        <f>IF('5 б'!E16=0,0,IF('5 б'!E16&gt;7.2,0,IF('5 б'!E16&lt;3.45,70,LOOKUP('5 б'!E16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57</v>
      </c>
      <c r="G50" s="18">
        <f>IF('5 б'!E16=0,0,IF('5 б'!E16&gt;7.55,0,IF('5 б'!E16&lt;4.1,70,LOOKUP('5 б'!E16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67</v>
      </c>
      <c r="H50" s="18">
        <f>IF('5 б'!C16="м",I50,IF('5 б'!C16="ж",J50,"*"))</f>
        <v>63</v>
      </c>
      <c r="I50" s="18">
        <f>IF('5 б'!E16=0,0,IF('5 б'!E16&gt;7.1,0,IF('5 б'!E16&lt;3.35,70,LOOKUP('5 б'!E16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52</v>
      </c>
      <c r="J50" s="18">
        <f>IF('5 б'!E16=0,0,IF('5 б'!E16&gt;7.4,0,IF('5 б'!E16&lt;3.55,70,LOOKUP('5 б'!E16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63</v>
      </c>
      <c r="K50" s="18">
        <f>IF('5 б'!C16="м",L50,IF('5 б'!C16="ж",M50,"*"))</f>
        <v>61</v>
      </c>
      <c r="L50" s="18">
        <f>IF('5 б'!E16=0,0,IF('5 б'!E16&gt;7.05,0,IF('5 б'!E16&lt;3.3,70,LOOKUP('5 б'!E16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50</v>
      </c>
      <c r="M50" s="18">
        <f>IF('5 б'!E16=0,0,IF('5 б'!E16&gt;7.35,0,IF('5 б'!E16&lt;3.5,70,LOOKUP('5 б'!E16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61</v>
      </c>
      <c r="N50" s="18">
        <f>IF('5 б'!C16="м",O50,IF('5 б'!C16="ж",P50,"*"))</f>
        <v>60</v>
      </c>
      <c r="O50" s="18">
        <f>IF('5 б'!E16=0,0,IF('5 б'!E16&gt;7,0,IF('5 б'!E16&lt;3.25,70,LOOKUP('5 б'!E16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45</v>
      </c>
      <c r="P50" s="18">
        <f>IF('5 б'!E16=0,0,IF('5 б'!E16&gt;7.3,0,IF('5 б'!E16&lt;3.45,70,LOOKUP('5 б'!E16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60</v>
      </c>
      <c r="Q50" s="18">
        <f>IF('5 б'!C16="м",R50,IF('5 б'!C16="ж",S50,"*"))</f>
        <v>52</v>
      </c>
      <c r="R50" s="18">
        <f>IF('5 б'!E16=0,0,IF('5 б'!E16&gt;6.4,0,IF('5 б'!E16&lt;3.1,70,LOOKUP('5 б'!E16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37</v>
      </c>
      <c r="S50" s="18">
        <f>IF('5 б'!E16=0,0,IF('5 б'!E16&gt;7.05,0,IF('5 б'!E16&lt;3.25,70,LOOKUP('5 б'!E16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52</v>
      </c>
      <c r="T50" s="18">
        <f>IF('5 б'!C16="м",U50,IF('5 б'!C16="ж",V50,"*"))</f>
        <v>41</v>
      </c>
      <c r="U50" s="18">
        <f>IF('5 б'!E16=0,0,IF('5 б'!E16&gt;6.15,0,IF('5 б'!E16&lt;3,70,LOOKUP('5 б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30</v>
      </c>
      <c r="V50" s="18">
        <f>IF('5 б'!E16=0,0,IF('5 б'!E16&gt;6.45,0,IF('5 б'!E16&lt;3.15,70,LOOKUP('5 б'!E16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41</v>
      </c>
      <c r="W50" s="18">
        <f>IF('5 б'!C16="м",X50,IF('5 б'!C16="ж",Y50,"*"))</f>
        <v>35</v>
      </c>
      <c r="X50" s="18">
        <f>IF('5 б'!E16=0,0,IF('5 б'!E16&gt;5.55,0,IF('5 б'!E16&lt;2.55,70,LOOKUP('5 б'!E16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25</v>
      </c>
      <c r="Y50" s="18">
        <f>IF('5 б'!E16=0,0,IF('5 б'!E16&gt;6.3,0,IF('5 б'!E16&lt;3.1,70,LOOKUP('5 б'!E16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35</v>
      </c>
      <c r="Z50" s="18">
        <f>IF('5 б'!C16="м",AA50,IF('5 б'!C16="ж",AB50,"*"))</f>
        <v>33</v>
      </c>
      <c r="AA50" s="18">
        <f>IF('5 б'!E16=0,0,IF('5 б'!E16&gt;5.45,0,IF('5 б'!E16&lt;2.5,70,LOOKUP('5 б'!E16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20</v>
      </c>
      <c r="AB50" s="18">
        <f>IF('5 б'!E16=0,0,IF('5 б'!E16&gt;6.15,0,IF('5 б'!E16&lt;3.05,70,LOOKUP('5 б'!E16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33</v>
      </c>
      <c r="AC50" s="18">
        <f>IF('5 б'!C16="м",AD50,IF('5 б'!C16="ж",AE50,"*"))</f>
        <v>33</v>
      </c>
      <c r="AD50" s="18">
        <f>IF('5 б'!E16=0,0,IF('5 б'!E16&gt;5.35,0,IF('5 б'!E16&lt;2.45,70,LOOKUP('5 б'!E16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18</v>
      </c>
      <c r="AE50" s="18">
        <f>IF('5 б'!E16=0,0,IF('5 б'!E16&gt;6.15,0,IF('5 б'!E16&lt;3.05,70,LOOKUP('5 б'!E16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33</v>
      </c>
      <c r="AF50" s="18">
        <f>IF('5 б'!C16="м",AG50,IF('5 б'!C16="ж",AH50,"*"))</f>
        <v>30</v>
      </c>
      <c r="AG50" s="18">
        <f>IF('5 б'!E16=0,0,IF('5 б'!E16&gt;5.25,0,IF('5 б'!E16&lt;2.41,70,LOOKUP('5 б'!E16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16</v>
      </c>
      <c r="AH50" s="18">
        <f>IF('5 б'!E16=0,0,IF('5 б'!E16&gt;6.05,0,IF('5 б'!E16&lt;3,70,LOOKUP('5 б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30</v>
      </c>
      <c r="AI50" s="18">
        <f>IF('5 б'!C16="м",AJ50,IF('5 б'!C16="ж",AK50,"*"))</f>
        <v>30</v>
      </c>
      <c r="AJ50" s="18">
        <f>IF('5 б'!E16=0,0,IF('5 б'!E16&gt;5.15,0,IF('5 б'!E16&lt;2.38,70,LOOKUP('5 б'!E16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13</v>
      </c>
      <c r="AK50" s="18">
        <f>IF('5 б'!E16=0,0,IF('5 б'!E16&gt;6.05,0,IF('5 б'!E16&lt;3,70,LOOKUP('5 б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30</v>
      </c>
      <c r="AL50" s="18">
        <f t="shared" si="11"/>
        <v>30</v>
      </c>
    </row>
    <row r="51" spans="2:38" ht="12.75" hidden="1" x14ac:dyDescent="0.2">
      <c r="B51" s="17"/>
      <c r="C51" s="15"/>
      <c r="D51" s="16"/>
      <c r="E51" s="18">
        <f>IF('5 б'!C17="м",F51,IF('5 б'!C17="ж",G51,"*"))</f>
        <v>50</v>
      </c>
      <c r="F51" s="18">
        <f>IF('5 б'!E17=0,0,IF('5 б'!E17&gt;7.2,0,IF('5 б'!E17&lt;3.45,70,LOOKUP('5 б'!E17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31</v>
      </c>
      <c r="G51" s="18">
        <f>IF('5 б'!E17=0,0,IF('5 б'!E17&gt;7.55,0,IF('5 б'!E17&lt;4.1,70,LOOKUP('5 б'!E17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50</v>
      </c>
      <c r="H51" s="18">
        <f>IF('5 б'!C17="м",I51,IF('5 б'!C17="ж",J51,"*"))</f>
        <v>40</v>
      </c>
      <c r="I51" s="18">
        <f>IF('5 б'!E17=0,0,IF('5 б'!E17&gt;7.1,0,IF('5 б'!E17&lt;3.35,70,LOOKUP('5 б'!E17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28</v>
      </c>
      <c r="J51" s="18">
        <f>IF('5 б'!E17=0,0,IF('5 б'!E17&gt;7.4,0,IF('5 б'!E17&lt;3.55,70,LOOKUP('5 б'!E17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40</v>
      </c>
      <c r="K51" s="18">
        <f>IF('5 б'!C17="м",L51,IF('5 б'!C17="ж",M51,"*"))</f>
        <v>37</v>
      </c>
      <c r="L51" s="18">
        <f>IF('5 б'!E17=0,0,IF('5 б'!E17&gt;7.05,0,IF('5 б'!E17&lt;3.3,70,LOOKUP('5 б'!E17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26</v>
      </c>
      <c r="M51" s="18">
        <f>IF('5 б'!E17=0,0,IF('5 б'!E17&gt;7.35,0,IF('5 б'!E17&lt;3.5,70,LOOKUP('5 б'!E17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37</v>
      </c>
      <c r="N51" s="18">
        <f>IF('5 б'!C17="м",O51,IF('5 б'!C17="ж",P51,"*"))</f>
        <v>35</v>
      </c>
      <c r="O51" s="18">
        <f>IF('5 б'!E17=0,0,IF('5 б'!E17&gt;7,0,IF('5 б'!E17&lt;3.25,70,LOOKUP('5 б'!E17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25</v>
      </c>
      <c r="P51" s="18">
        <f>IF('5 б'!E17=0,0,IF('5 б'!E17&gt;7.3,0,IF('5 б'!E17&lt;3.45,70,LOOKUP('5 б'!E17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35</v>
      </c>
      <c r="Q51" s="18">
        <f>IF('5 б'!C17="м",R51,IF('5 б'!C17="ж",S51,"*"))</f>
        <v>28</v>
      </c>
      <c r="R51" s="18">
        <f>IF('5 б'!E17=0,0,IF('5 б'!E17&gt;6.4,0,IF('5 б'!E17&lt;3.1,70,LOOKUP('5 б'!E17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21</v>
      </c>
      <c r="S51" s="18">
        <f>IF('5 б'!E17=0,0,IF('5 б'!E17&gt;7.05,0,IF('5 б'!E17&lt;3.25,70,LOOKUP('5 б'!E17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28</v>
      </c>
      <c r="T51" s="18">
        <f>IF('5 б'!C17="м",U51,IF('5 б'!C17="ж",V51,"*"))</f>
        <v>23</v>
      </c>
      <c r="U51" s="18">
        <f>IF('5 б'!E17=0,0,IF('5 б'!E17&gt;6.15,0,IF('5 б'!E17&lt;3,70,LOOKUP('5 б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15</v>
      </c>
      <c r="V51" s="18">
        <f>IF('5 б'!E17=0,0,IF('5 б'!E17&gt;6.45,0,IF('5 б'!E17&lt;3.15,70,LOOKUP('5 б'!E17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23</v>
      </c>
      <c r="W51" s="18">
        <f>IF('5 б'!C17="м",X51,IF('5 б'!C17="ж",Y51,"*"))</f>
        <v>18</v>
      </c>
      <c r="X51" s="18">
        <f>IF('5 б'!E17=0,0,IF('5 б'!E17&gt;5.55,0,IF('5 б'!E17&lt;2.55,70,LOOKUP('5 б'!E17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10</v>
      </c>
      <c r="Y51" s="18">
        <f>IF('5 б'!E17=0,0,IF('5 б'!E17&gt;6.3,0,IF('5 б'!E17&lt;3.1,70,LOOKUP('5 б'!E17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18</v>
      </c>
      <c r="Z51" s="18">
        <f>IF('5 б'!C17="м",AA51,IF('5 б'!C17="ж",AB51,"*"))</f>
        <v>16</v>
      </c>
      <c r="AA51" s="18">
        <f>IF('5 б'!E17=0,0,IF('5 б'!E17&gt;5.45,0,IF('5 б'!E17&lt;2.5,70,LOOKUP('5 б'!E17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8</v>
      </c>
      <c r="AB51" s="18">
        <f>IF('5 б'!E17=0,0,IF('5 б'!E17&gt;6.15,0,IF('5 б'!E17&lt;3.05,70,LOOKUP('5 б'!E17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16</v>
      </c>
      <c r="AC51" s="18">
        <f>IF('5 б'!C17="м",AD51,IF('5 б'!C17="ж",AE51,"*"))</f>
        <v>16</v>
      </c>
      <c r="AD51" s="18">
        <f>IF('5 б'!E17=0,0,IF('5 б'!E17&gt;5.35,0,IF('5 б'!E17&lt;2.45,70,LOOKUP('5 б'!E17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6</v>
      </c>
      <c r="AE51" s="18">
        <f>IF('5 б'!E17=0,0,IF('5 б'!E17&gt;6.15,0,IF('5 б'!E17&lt;3.05,70,LOOKUP('5 б'!E17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16</v>
      </c>
      <c r="AF51" s="18">
        <f>IF('5 б'!C17="м",AG51,IF('5 б'!C17="ж",AH51,"*"))</f>
        <v>13</v>
      </c>
      <c r="AG51" s="18">
        <f>IF('5 б'!E17=0,0,IF('5 б'!E17&gt;5.25,0,IF('5 б'!E17&lt;2.41,70,LOOKUP('5 б'!E17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4</v>
      </c>
      <c r="AH51" s="18">
        <f>IF('5 б'!E17=0,0,IF('5 б'!E17&gt;6.05,0,IF('5 б'!E17&lt;3,70,LOOKUP('5 б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13</v>
      </c>
      <c r="AI51" s="18">
        <f>IF('5 б'!C17="м",AJ51,IF('5 б'!C17="ж",AK51,"*"))</f>
        <v>13</v>
      </c>
      <c r="AJ51" s="18">
        <f>IF('5 б'!E17=0,0,IF('5 б'!E17&gt;5.15,0,IF('5 б'!E17&lt;2.38,70,LOOKUP('5 б'!E17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2</v>
      </c>
      <c r="AK51" s="18">
        <f>IF('5 б'!E17=0,0,IF('5 б'!E17&gt;6.05,0,IF('5 б'!E17&lt;3,70,LOOKUP('5 б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13</v>
      </c>
      <c r="AL51" s="18">
        <f t="shared" si="11"/>
        <v>13</v>
      </c>
    </row>
    <row r="52" spans="2:38" ht="12.75" hidden="1" x14ac:dyDescent="0.2">
      <c r="B52" s="17"/>
      <c r="C52" s="15"/>
      <c r="D52" s="16"/>
      <c r="E52" s="18">
        <f>IF('5 б'!C18="м",F52,IF('5 б'!C18="ж",G52,"*"))</f>
        <v>58</v>
      </c>
      <c r="F52" s="18">
        <f>IF('5 б'!E18=0,0,IF('5 б'!E18&gt;7.2,0,IF('5 б'!E18&lt;3.45,70,LOOKUP('5 б'!E18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40</v>
      </c>
      <c r="G52" s="18">
        <f>IF('5 б'!E18=0,0,IF('5 б'!E18&gt;7.55,0,IF('5 б'!E18&lt;4.1,70,LOOKUP('5 б'!E18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58</v>
      </c>
      <c r="H52" s="18">
        <f>IF('5 б'!C18="м",I52,IF('5 б'!C18="ж",J52,"*"))</f>
        <v>52</v>
      </c>
      <c r="I52" s="18">
        <f>IF('5 б'!E18=0,0,IF('5 б'!E18&gt;7.1,0,IF('5 б'!E18&lt;3.35,70,LOOKUP('5 б'!E18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35</v>
      </c>
      <c r="J52" s="18">
        <f>IF('5 б'!E18=0,0,IF('5 б'!E18&gt;7.4,0,IF('5 б'!E18&lt;3.55,70,LOOKUP('5 б'!E18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52</v>
      </c>
      <c r="K52" s="18">
        <f>IF('5 б'!C18="м",L52,IF('5 б'!C18="ж",M52,"*"))</f>
        <v>50</v>
      </c>
      <c r="L52" s="18">
        <f>IF('5 б'!E18=0,0,IF('5 б'!E18&gt;7.05,0,IF('5 б'!E18&lt;3.3,70,LOOKUP('5 б'!E18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33</v>
      </c>
      <c r="M52" s="18">
        <f>IF('5 б'!E18=0,0,IF('5 б'!E18&gt;7.35,0,IF('5 б'!E18&lt;3.5,70,LOOKUP('5 б'!E18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50</v>
      </c>
      <c r="N52" s="18">
        <f>IF('5 б'!C18="м",O52,IF('5 б'!C18="ж",P52,"*"))</f>
        <v>45</v>
      </c>
      <c r="O52" s="18">
        <f>IF('5 б'!E18=0,0,IF('5 б'!E18&gt;7,0,IF('5 б'!E18&lt;3.25,70,LOOKUP('5 б'!E18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31</v>
      </c>
      <c r="P52" s="18">
        <f>IF('5 б'!E18=0,0,IF('5 б'!E18&gt;7.3,0,IF('5 б'!E18&lt;3.45,70,LOOKUP('5 б'!E18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45</v>
      </c>
      <c r="Q52" s="18">
        <f>IF('5 б'!C18="м",R52,IF('5 б'!C18="ж",S52,"*"))</f>
        <v>35</v>
      </c>
      <c r="R52" s="18">
        <f>IF('5 б'!E18=0,0,IF('5 б'!E18&gt;6.4,0,IF('5 б'!E18&lt;3.1,70,LOOKUP('5 б'!E18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26</v>
      </c>
      <c r="S52" s="18">
        <f>IF('5 б'!E18=0,0,IF('5 б'!E18&gt;7.05,0,IF('5 б'!E18&lt;3.25,70,LOOKUP('5 б'!E18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35</v>
      </c>
      <c r="T52" s="18">
        <f>IF('5 б'!C18="м",U52,IF('5 б'!C18="ж",V52,"*"))</f>
        <v>30</v>
      </c>
      <c r="U52" s="18">
        <f>IF('5 б'!E18=0,0,IF('5 б'!E18&gt;6.15,0,IF('5 б'!E18&lt;3,70,LOOKUP('5 б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20</v>
      </c>
      <c r="V52" s="18">
        <f>IF('5 б'!E18=0,0,IF('5 б'!E18&gt;6.45,0,IF('5 б'!E18&lt;3.15,70,LOOKUP('5 б'!E18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30</v>
      </c>
      <c r="W52" s="18">
        <f>IF('5 б'!C18="м",X52,IF('5 б'!C18="ж",Y52,"*"))</f>
        <v>25</v>
      </c>
      <c r="X52" s="18">
        <f>IF('5 б'!E18=0,0,IF('5 б'!E18&gt;5.55,0,IF('5 б'!E18&lt;2.55,70,LOOKUP('5 б'!E18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15</v>
      </c>
      <c r="Y52" s="18">
        <f>IF('5 б'!E18=0,0,IF('5 б'!E18&gt;6.3,0,IF('5 б'!E18&lt;3.1,70,LOOKUP('5 б'!E18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25</v>
      </c>
      <c r="Z52" s="18">
        <f>IF('5 б'!C18="м",AA52,IF('5 б'!C18="ж",AB52,"*"))</f>
        <v>23</v>
      </c>
      <c r="AA52" s="18">
        <f>IF('5 б'!E18=0,0,IF('5 б'!E18&gt;5.45,0,IF('5 б'!E18&lt;2.5,70,LOOKUP('5 б'!E18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12</v>
      </c>
      <c r="AB52" s="18">
        <f>IF('5 б'!E18=0,0,IF('5 б'!E18&gt;6.15,0,IF('5 б'!E18&lt;3.05,70,LOOKUP('5 б'!E18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23</v>
      </c>
      <c r="AC52" s="18">
        <f>IF('5 б'!C18="м",AD52,IF('5 б'!C18="ж",AE52,"*"))</f>
        <v>23</v>
      </c>
      <c r="AD52" s="18">
        <f>IF('5 б'!E18=0,0,IF('5 б'!E18&gt;5.35,0,IF('5 б'!E18&lt;2.45,70,LOOKUP('5 б'!E18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10</v>
      </c>
      <c r="AE52" s="18">
        <f>IF('5 б'!E18=0,0,IF('5 б'!E18&gt;6.15,0,IF('5 б'!E18&lt;3.05,70,LOOKUP('5 б'!E18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23</v>
      </c>
      <c r="AF52" s="18">
        <f>IF('5 б'!C18="м",AG52,IF('5 б'!C18="ж",AH52,"*"))</f>
        <v>20</v>
      </c>
      <c r="AG52" s="18">
        <f>IF('5 б'!E18=0,0,IF('5 б'!E18&gt;5.25,0,IF('5 б'!E18&lt;2.41,70,LOOKUP('5 б'!E18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8</v>
      </c>
      <c r="AH52" s="18">
        <f>IF('5 б'!E18=0,0,IF('5 б'!E18&gt;6.05,0,IF('5 б'!E18&lt;3,70,LOOKUP('5 б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20</v>
      </c>
      <c r="AI52" s="18">
        <f>IF('5 б'!C18="м",AJ52,IF('5 б'!C18="ж",AK52,"*"))</f>
        <v>20</v>
      </c>
      <c r="AJ52" s="18">
        <f>IF('5 б'!E18=0,0,IF('5 б'!E18&gt;5.15,0,IF('5 б'!E18&lt;2.38,70,LOOKUP('5 б'!E18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6</v>
      </c>
      <c r="AK52" s="18">
        <f>IF('5 б'!E18=0,0,IF('5 б'!E18&gt;6.05,0,IF('5 б'!E18&lt;3,70,LOOKUP('5 б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20</v>
      </c>
      <c r="AL52" s="18">
        <f t="shared" si="11"/>
        <v>20</v>
      </c>
    </row>
    <row r="53" spans="2:38" ht="12.75" hidden="1" x14ac:dyDescent="0.2">
      <c r="B53" s="17"/>
      <c r="C53" s="15"/>
      <c r="D53" s="16"/>
      <c r="E53" s="18">
        <f>IF('5 б'!C19="м",F53,IF('5 б'!C19="ж",G53,"*"))</f>
        <v>61</v>
      </c>
      <c r="F53" s="18">
        <f>IF('5 б'!E19=0,0,IF('5 б'!E19&gt;7.2,0,IF('5 б'!E19&lt;3.45,70,LOOKUP('5 б'!E19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45</v>
      </c>
      <c r="G53" s="18">
        <f>IF('5 б'!E19=0,0,IF('5 б'!E19&gt;7.55,0,IF('5 б'!E19&lt;4.1,70,LOOKUP('5 б'!E19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61</v>
      </c>
      <c r="H53" s="18">
        <f>IF('5 б'!C19="м",I53,IF('5 б'!C19="ж",J53,"*"))</f>
        <v>56</v>
      </c>
      <c r="I53" s="18">
        <f>IF('5 б'!E19=0,0,IF('5 б'!E19&gt;7.1,0,IF('5 б'!E19&lt;3.35,70,LOOKUP('5 б'!E19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40</v>
      </c>
      <c r="J53" s="18">
        <f>IF('5 б'!E19=0,0,IF('5 б'!E19&gt;7.4,0,IF('5 б'!E19&lt;3.55,70,LOOKUP('5 б'!E19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56</v>
      </c>
      <c r="K53" s="18">
        <f>IF('5 б'!C19="м",L53,IF('5 б'!C19="ж",M53,"*"))</f>
        <v>55</v>
      </c>
      <c r="L53" s="18">
        <f>IF('5 б'!E19=0,0,IF('5 б'!E19&gt;7.05,0,IF('5 б'!E19&lt;3.3,70,LOOKUP('5 б'!E19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37</v>
      </c>
      <c r="M53" s="18">
        <f>IF('5 б'!E19=0,0,IF('5 б'!E19&gt;7.35,0,IF('5 б'!E19&lt;3.5,70,LOOKUP('5 б'!E19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55</v>
      </c>
      <c r="N53" s="18">
        <f>IF('5 б'!C19="м",O53,IF('5 б'!C19="ж",P53,"*"))</f>
        <v>52</v>
      </c>
      <c r="O53" s="18">
        <f>IF('5 б'!E19=0,0,IF('5 б'!E19&gt;7,0,IF('5 б'!E19&lt;3.25,70,LOOKUP('5 б'!E19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35</v>
      </c>
      <c r="P53" s="18">
        <f>IF('5 б'!E19=0,0,IF('5 б'!E19&gt;7.3,0,IF('5 б'!E19&lt;3.45,70,LOOKUP('5 б'!E19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52</v>
      </c>
      <c r="Q53" s="18">
        <f>IF('5 б'!C19="м",R53,IF('5 б'!C19="ж",S53,"*"))</f>
        <v>40</v>
      </c>
      <c r="R53" s="18">
        <f>IF('5 б'!E19=0,0,IF('5 б'!E19&gt;6.4,0,IF('5 б'!E19&lt;3.1,70,LOOKUP('5 б'!E19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29</v>
      </c>
      <c r="S53" s="18">
        <f>IF('5 б'!E19=0,0,IF('5 б'!E19&gt;7.05,0,IF('5 б'!E19&lt;3.25,70,LOOKUP('5 б'!E19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40</v>
      </c>
      <c r="T53" s="18">
        <f>IF('5 б'!C19="м",U53,IF('5 б'!C19="ж",V53,"*"))</f>
        <v>33</v>
      </c>
      <c r="U53" s="18">
        <f>IF('5 б'!E19=0,0,IF('5 б'!E19&gt;6.15,0,IF('5 б'!E19&lt;3,70,LOOKUP('5 б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23</v>
      </c>
      <c r="V53" s="18">
        <f>IF('5 б'!E19=0,0,IF('5 б'!E19&gt;6.45,0,IF('5 б'!E19&lt;3.15,70,LOOKUP('5 б'!E19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33</v>
      </c>
      <c r="W53" s="18">
        <f>IF('5 б'!C19="м",X53,IF('5 б'!C19="ж",Y53,"*"))</f>
        <v>28</v>
      </c>
      <c r="X53" s="18">
        <f>IF('5 б'!E19=0,0,IF('5 б'!E19&gt;5.55,0,IF('5 б'!E19&lt;2.55,70,LOOKUP('5 б'!E19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18</v>
      </c>
      <c r="Y53" s="18">
        <f>IF('5 б'!E19=0,0,IF('5 б'!E19&gt;6.3,0,IF('5 б'!E19&lt;3.1,70,LOOKUP('5 б'!E19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28</v>
      </c>
      <c r="Z53" s="18">
        <f>IF('5 б'!C19="м",AA53,IF('5 б'!C19="ж",AB53,"*"))</f>
        <v>26</v>
      </c>
      <c r="AA53" s="18">
        <f>IF('5 б'!E19=0,0,IF('5 б'!E19&gt;5.45,0,IF('5 б'!E19&lt;2.5,70,LOOKUP('5 б'!E19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15</v>
      </c>
      <c r="AB53" s="18">
        <f>IF('5 б'!E19=0,0,IF('5 б'!E19&gt;6.15,0,IF('5 б'!E19&lt;3.05,70,LOOKUP('5 б'!E19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26</v>
      </c>
      <c r="AC53" s="18">
        <f>IF('5 б'!C19="м",AD53,IF('5 б'!C19="ж",AE53,"*"))</f>
        <v>26</v>
      </c>
      <c r="AD53" s="18">
        <f>IF('5 б'!E19=0,0,IF('5 б'!E19&gt;5.35,0,IF('5 б'!E19&lt;2.45,70,LOOKUP('5 б'!E19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13</v>
      </c>
      <c r="AE53" s="18">
        <f>IF('5 б'!E19=0,0,IF('5 б'!E19&gt;6.15,0,IF('5 б'!E19&lt;3.05,70,LOOKUP('5 б'!E19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26</v>
      </c>
      <c r="AF53" s="18">
        <f>IF('5 б'!C19="м",AG53,IF('5 б'!C19="ж",AH53,"*"))</f>
        <v>23</v>
      </c>
      <c r="AG53" s="18">
        <f>IF('5 б'!E19=0,0,IF('5 б'!E19&gt;5.25,0,IF('5 б'!E19&lt;2.41,70,LOOKUP('5 б'!E19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11</v>
      </c>
      <c r="AH53" s="18">
        <f>IF('5 б'!E19=0,0,IF('5 б'!E19&gt;6.05,0,IF('5 б'!E19&lt;3,70,LOOKUP('5 б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23</v>
      </c>
      <c r="AI53" s="18">
        <f>IF('5 б'!C19="м",AJ53,IF('5 б'!C19="ж",AK53,"*"))</f>
        <v>23</v>
      </c>
      <c r="AJ53" s="18">
        <f>IF('5 б'!E19=0,0,IF('5 б'!E19&gt;5.15,0,IF('5 б'!E19&lt;2.38,70,LOOKUP('5 б'!E19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8</v>
      </c>
      <c r="AK53" s="18">
        <f>IF('5 б'!E19=0,0,IF('5 б'!E19&gt;6.05,0,IF('5 б'!E19&lt;3,70,LOOKUP('5 б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23</v>
      </c>
      <c r="AL53" s="18">
        <f t="shared" si="11"/>
        <v>23</v>
      </c>
    </row>
    <row r="54" spans="2:38" ht="12.75" hidden="1" x14ac:dyDescent="0.2">
      <c r="B54" s="17"/>
      <c r="C54" s="15"/>
      <c r="D54" s="16"/>
      <c r="E54" s="18">
        <f>IF('5 б'!C20="м",F54,IF('5 б'!C20="ж",G54,"*"))</f>
        <v>70</v>
      </c>
      <c r="F54" s="18">
        <f>IF('5 б'!E20=0,0,IF('5 б'!E20&gt;7.2,0,IF('5 б'!E20&lt;3.45,70,LOOKUP('5 б'!E20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61</v>
      </c>
      <c r="G54" s="18">
        <f>IF('5 б'!E20=0,0,IF('5 б'!E20&gt;7.55,0,IF('5 б'!E20&lt;4.1,70,LOOKUP('5 б'!E20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70</v>
      </c>
      <c r="H54" s="18">
        <f>IF('5 б'!C20="м",I54,IF('5 б'!C20="ж",J54,"*"))</f>
        <v>66</v>
      </c>
      <c r="I54" s="18">
        <f>IF('5 б'!E20=0,0,IF('5 б'!E20&gt;7.1,0,IF('5 б'!E20&lt;3.35,70,LOOKUP('5 б'!E20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57</v>
      </c>
      <c r="J54" s="18">
        <f>IF('5 б'!E20=0,0,IF('5 б'!E20&gt;7.4,0,IF('5 б'!E20&lt;3.55,70,LOOKUP('5 б'!E20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66</v>
      </c>
      <c r="K54" s="18">
        <f>IF('5 б'!C20="м",L54,IF('5 б'!C20="ж",M54,"*"))</f>
        <v>65</v>
      </c>
      <c r="L54" s="18">
        <f>IF('5 б'!E20=0,0,IF('5 б'!E20&gt;7.05,0,IF('5 б'!E20&lt;3.3,70,LOOKUP('5 б'!E20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55</v>
      </c>
      <c r="M54" s="18">
        <f>IF('5 б'!E20=0,0,IF('5 б'!E20&gt;7.35,0,IF('5 б'!E20&lt;3.5,70,LOOKUP('5 б'!E20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65</v>
      </c>
      <c r="N54" s="18">
        <f>IF('5 б'!C20="м",O54,IF('5 б'!C20="ж",P54,"*"))</f>
        <v>63</v>
      </c>
      <c r="O54" s="18">
        <f>IF('5 б'!E20=0,0,IF('5 б'!E20&gt;7,0,IF('5 б'!E20&lt;3.25,70,LOOKUP('5 б'!E20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52</v>
      </c>
      <c r="P54" s="18">
        <f>IF('5 б'!E20=0,0,IF('5 б'!E20&gt;7.3,0,IF('5 б'!E20&lt;3.45,70,LOOKUP('5 б'!E20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63</v>
      </c>
      <c r="Q54" s="18">
        <f>IF('5 б'!C20="м",R54,IF('5 б'!C20="ж",S54,"*"))</f>
        <v>56</v>
      </c>
      <c r="R54" s="18">
        <f>IF('5 б'!E20=0,0,IF('5 б'!E20&gt;6.4,0,IF('5 б'!E20&lt;3.1,70,LOOKUP('5 б'!E20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42</v>
      </c>
      <c r="S54" s="18">
        <f>IF('5 б'!E20=0,0,IF('5 б'!E20&gt;7.05,0,IF('5 б'!E20&lt;3.25,70,LOOKUP('5 б'!E20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56</v>
      </c>
      <c r="T54" s="18">
        <f>IF('5 б'!C20="м",U54,IF('5 б'!C20="ж",V54,"*"))</f>
        <v>50</v>
      </c>
      <c r="U54" s="18">
        <f>IF('5 б'!E20=0,0,IF('5 б'!E20&gt;6.15,0,IF('5 б'!E20&lt;3,70,LOOKUP('5 б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34</v>
      </c>
      <c r="V54" s="18">
        <f>IF('5 б'!E20=0,0,IF('5 б'!E20&gt;6.45,0,IF('5 б'!E20&lt;3.15,70,LOOKUP('5 б'!E20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50</v>
      </c>
      <c r="W54" s="18">
        <f>IF('5 б'!C20="м",X54,IF('5 б'!C20="ж",Y54,"*"))</f>
        <v>40</v>
      </c>
      <c r="X54" s="18">
        <f>IF('5 б'!E20=0,0,IF('5 б'!E20&gt;5.55,0,IF('5 б'!E20&lt;2.55,70,LOOKUP('5 б'!E20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28</v>
      </c>
      <c r="Y54" s="18">
        <f>IF('5 б'!E20=0,0,IF('5 б'!E20&gt;6.3,0,IF('5 б'!E20&lt;3.1,70,LOOKUP('5 б'!E20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40</v>
      </c>
      <c r="Z54" s="18">
        <f>IF('5 б'!C20="м",AA54,IF('5 б'!C20="ж",AB54,"*"))</f>
        <v>37</v>
      </c>
      <c r="AA54" s="18">
        <f>IF('5 б'!E20=0,0,IF('5 б'!E20&gt;5.45,0,IF('5 б'!E20&lt;2.5,70,LOOKUP('5 б'!E20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23</v>
      </c>
      <c r="AB54" s="18">
        <f>IF('5 б'!E20=0,0,IF('5 б'!E20&gt;6.15,0,IF('5 б'!E20&lt;3.05,70,LOOKUP('5 б'!E20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37</v>
      </c>
      <c r="AC54" s="18">
        <f>IF('5 б'!C20="м",AD54,IF('5 б'!C20="ж",AE54,"*"))</f>
        <v>37</v>
      </c>
      <c r="AD54" s="18">
        <f>IF('5 б'!E20=0,0,IF('5 б'!E20&gt;5.35,0,IF('5 б'!E20&lt;2.45,70,LOOKUP('5 б'!E20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22</v>
      </c>
      <c r="AE54" s="18">
        <f>IF('5 б'!E20=0,0,IF('5 б'!E20&gt;6.15,0,IF('5 б'!E20&lt;3.05,70,LOOKUP('5 б'!E20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37</v>
      </c>
      <c r="AF54" s="18">
        <f>IF('5 б'!C20="м",AG54,IF('5 б'!C20="ж",AH54,"*"))</f>
        <v>35</v>
      </c>
      <c r="AG54" s="18">
        <f>IF('5 б'!E20=0,0,IF('5 б'!E20&gt;5.25,0,IF('5 б'!E20&lt;2.41,70,LOOKUP('5 б'!E20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19</v>
      </c>
      <c r="AH54" s="18">
        <f>IF('5 б'!E20=0,0,IF('5 б'!E20&gt;6.05,0,IF('5 б'!E20&lt;3,70,LOOKUP('5 б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35</v>
      </c>
      <c r="AI54" s="18">
        <f>IF('5 б'!C20="м",AJ54,IF('5 б'!C20="ж",AK54,"*"))</f>
        <v>35</v>
      </c>
      <c r="AJ54" s="18">
        <f>IF('5 б'!E20=0,0,IF('5 б'!E20&gt;5.15,0,IF('5 б'!E20&lt;2.38,70,LOOKUP('5 б'!E20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16</v>
      </c>
      <c r="AK54" s="18">
        <f>IF('5 б'!E20=0,0,IF('5 б'!E20&gt;6.05,0,IF('5 б'!E20&lt;3,70,LOOKUP('5 б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35</v>
      </c>
      <c r="AL54" s="18">
        <f t="shared" si="11"/>
        <v>35</v>
      </c>
    </row>
    <row r="55" spans="2:38" ht="12.75" hidden="1" x14ac:dyDescent="0.2">
      <c r="B55" s="17"/>
      <c r="C55" s="15"/>
      <c r="D55" s="16"/>
      <c r="E55" s="18">
        <f>IF('5 б'!C21="м",F55,IF('5 б'!C21="ж",G55,"*"))</f>
        <v>26</v>
      </c>
      <c r="F55" s="18">
        <f>IF('5 б'!E21=0,0,IF('5 б'!E21&gt;7.2,0,IF('5 б'!E21&lt;3.45,70,LOOKUP('5 б'!E21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17</v>
      </c>
      <c r="G55" s="18">
        <f>IF('5 б'!E21=0,0,IF('5 б'!E21&gt;7.55,0,IF('5 б'!E21&lt;4.1,70,LOOKUP('5 б'!E21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26</v>
      </c>
      <c r="H55" s="18">
        <f>IF('5 б'!C21="м",I55,IF('5 б'!C21="ж",J55,"*"))</f>
        <v>22</v>
      </c>
      <c r="I55" s="18">
        <f>IF('5 б'!E21=0,0,IF('5 б'!E21&gt;7.1,0,IF('5 б'!E21&lt;3.35,70,LOOKUP('5 б'!E21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15</v>
      </c>
      <c r="J55" s="18">
        <f>IF('5 б'!E21=0,0,IF('5 б'!E21&gt;7.4,0,IF('5 б'!E21&lt;3.55,70,LOOKUP('5 б'!E21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22</v>
      </c>
      <c r="K55" s="18">
        <f>IF('5 б'!C21="м",L55,IF('5 б'!C21="ж",M55,"*"))</f>
        <v>21</v>
      </c>
      <c r="L55" s="18">
        <f>IF('5 б'!E21=0,0,IF('5 б'!E21&gt;7.05,0,IF('5 б'!E21&lt;3.3,70,LOOKUP('5 б'!E21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14</v>
      </c>
      <c r="M55" s="18">
        <f>IF('5 б'!E21=0,0,IF('5 б'!E21&gt;7.35,0,IF('5 б'!E21&lt;3.5,70,LOOKUP('5 б'!E21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21</v>
      </c>
      <c r="N55" s="18">
        <f>IF('5 б'!C21="м",O55,IF('5 б'!C21="ж",P55,"*"))</f>
        <v>20</v>
      </c>
      <c r="O55" s="18">
        <f>IF('5 б'!E21=0,0,IF('5 б'!E21&gt;7,0,IF('5 б'!E21&lt;3.25,70,LOOKUP('5 б'!E21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13</v>
      </c>
      <c r="P55" s="18">
        <f>IF('5 б'!E21=0,0,IF('5 б'!E21&gt;7.3,0,IF('5 б'!E21&lt;3.45,70,LOOKUP('5 б'!E21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20</v>
      </c>
      <c r="Q55" s="18">
        <f>IF('5 б'!C21="м",R55,IF('5 б'!C21="ж",S55,"*"))</f>
        <v>15</v>
      </c>
      <c r="R55" s="18">
        <f>IF('5 б'!E21=0,0,IF('5 б'!E21&gt;6.4,0,IF('5 б'!E21&lt;3.1,70,LOOKUP('5 б'!E21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9</v>
      </c>
      <c r="S55" s="18">
        <f>IF('5 б'!E21=0,0,IF('5 б'!E21&gt;7.05,0,IF('5 б'!E21&lt;3.25,70,LOOKUP('5 б'!E21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15</v>
      </c>
      <c r="T55" s="18">
        <f>IF('5 б'!C21="м",U55,IF('5 б'!C21="ж",V55,"*"))</f>
        <v>10</v>
      </c>
      <c r="U55" s="18">
        <f>IF('5 б'!E21=0,0,IF('5 б'!E21&gt;6.15,0,IF('5 б'!E21&lt;3,70,LOOKUP('5 б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4</v>
      </c>
      <c r="V55" s="18">
        <f>IF('5 б'!E21=0,0,IF('5 б'!E21&gt;6.45,0,IF('5 б'!E21&lt;3.15,70,LOOKUP('5 б'!E21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10</v>
      </c>
      <c r="W55" s="18">
        <f>IF('5 б'!C21="м",X55,IF('5 б'!C21="ж",Y55,"*"))</f>
        <v>7</v>
      </c>
      <c r="X55" s="18">
        <f>IF('5 б'!E21=0,0,IF('5 б'!E21&gt;5.55,0,IF('5 б'!E21&lt;2.55,70,LOOKUP('5 б'!E21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5" s="18">
        <f>IF('5 б'!E21=0,0,IF('5 б'!E21&gt;6.3,0,IF('5 б'!E21&lt;3.1,70,LOOKUP('5 б'!E21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7</v>
      </c>
      <c r="Z55" s="18">
        <f>IF('5 б'!C21="м",AA55,IF('5 б'!C21="ж",AB55,"*"))</f>
        <v>4</v>
      </c>
      <c r="AA55" s="18">
        <f>IF('5 б'!E21=0,0,IF('5 б'!E21&gt;5.45,0,IF('5 б'!E21&lt;2.5,70,LOOKUP('5 б'!E21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5" s="18">
        <f>IF('5 б'!E21=0,0,IF('5 б'!E21&gt;6.15,0,IF('5 б'!E21&lt;3.05,70,LOOKUP('5 б'!E21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</v>
      </c>
      <c r="AC55" s="18">
        <f>IF('5 б'!C21="м",AD55,IF('5 б'!C21="ж",AE55,"*"))</f>
        <v>4</v>
      </c>
      <c r="AD55" s="18">
        <f>IF('5 б'!E21=0,0,IF('5 б'!E21&gt;5.35,0,IF('5 б'!E21&lt;2.45,70,LOOKUP('5 б'!E21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5" s="18">
        <f>IF('5 б'!E21=0,0,IF('5 б'!E21&gt;6.15,0,IF('5 б'!E21&lt;3.05,70,LOOKUP('5 б'!E21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4</v>
      </c>
      <c r="AF55" s="18">
        <f>IF('5 б'!C21="м",AG55,IF('5 б'!C21="ж",AH55,"*"))</f>
        <v>2</v>
      </c>
      <c r="AG55" s="18">
        <f>IF('5 б'!E21=0,0,IF('5 б'!E21&gt;5.25,0,IF('5 б'!E21&lt;2.41,70,LOOKUP('5 б'!E21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5" s="18">
        <f>IF('5 б'!E21=0,0,IF('5 б'!E21&gt;6.05,0,IF('5 б'!E21&lt;3,70,LOOKUP('5 б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</v>
      </c>
      <c r="AI55" s="18">
        <f>IF('5 б'!C21="м",AJ55,IF('5 б'!C21="ж",AK55,"*"))</f>
        <v>2</v>
      </c>
      <c r="AJ55" s="18">
        <f>IF('5 б'!E21=0,0,IF('5 б'!E21&gt;5.15,0,IF('5 б'!E21&lt;2.38,70,LOOKUP('5 б'!E21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5" s="18">
        <f>IF('5 б'!E21=0,0,IF('5 б'!E21&gt;6.05,0,IF('5 б'!E21&lt;3,70,LOOKUP('5 б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2</v>
      </c>
      <c r="AL55" s="18">
        <f t="shared" si="11"/>
        <v>2</v>
      </c>
    </row>
    <row r="56" spans="2:38" ht="12.75" hidden="1" x14ac:dyDescent="0.2">
      <c r="B56" s="17"/>
      <c r="C56" s="15"/>
      <c r="D56" s="16"/>
      <c r="E56" s="18" t="str">
        <f>IF('5 б'!C22="м",F56,IF('5 б'!C22="ж",G56,"*"))</f>
        <v>*</v>
      </c>
      <c r="F56" s="18">
        <f>IF('5 б'!E22=0,0,IF('5 б'!E22&gt;7.2,0,IF('5 б'!E22&lt;3.45,70,LOOKUP('5 б'!E22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6" s="18">
        <f>IF('5 б'!E22=0,0,IF('5 б'!E22&gt;7.55,0,IF('5 б'!E22&lt;4.1,70,LOOKUP('5 б'!E22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6" s="18" t="str">
        <f>IF('5 б'!C22="м",I56,IF('5 б'!C22="ж",J56,"*"))</f>
        <v>*</v>
      </c>
      <c r="I56" s="18">
        <f>IF('5 б'!E22=0,0,IF('5 б'!E22&gt;7.1,0,IF('5 б'!E22&lt;3.35,70,LOOKUP('5 б'!E22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6" s="18">
        <f>IF('5 б'!E22=0,0,IF('5 б'!E22&gt;7.4,0,IF('5 б'!E22&lt;3.55,70,LOOKUP('5 б'!E22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6" s="18" t="str">
        <f>IF('5 б'!C22="м",L56,IF('5 б'!C22="ж",M56,"*"))</f>
        <v>*</v>
      </c>
      <c r="L56" s="18">
        <f>IF('5 б'!E22=0,0,IF('5 б'!E22&gt;7.05,0,IF('5 б'!E22&lt;3.3,70,LOOKUP('5 б'!E22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6" s="18">
        <f>IF('5 б'!E22=0,0,IF('5 б'!E22&gt;7.35,0,IF('5 б'!E22&lt;3.5,70,LOOKUP('5 б'!E22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6" s="18" t="str">
        <f>IF('5 б'!C22="м",O56,IF('5 б'!C22="ж",P56,"*"))</f>
        <v>*</v>
      </c>
      <c r="O56" s="18">
        <f>IF('5 б'!E22=0,0,IF('5 б'!E22&gt;7,0,IF('5 б'!E22&lt;3.25,70,LOOKUP('5 б'!E22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6" s="18">
        <f>IF('5 б'!E22=0,0,IF('5 б'!E22&gt;7.3,0,IF('5 б'!E22&lt;3.45,70,LOOKUP('5 б'!E22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6" s="18" t="str">
        <f>IF('5 б'!C22="м",R56,IF('5 б'!C22="ж",S56,"*"))</f>
        <v>*</v>
      </c>
      <c r="R56" s="18">
        <f>IF('5 б'!E22=0,0,IF('5 б'!E22&gt;6.4,0,IF('5 б'!E22&lt;3.1,70,LOOKUP('5 б'!E22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6" s="18">
        <f>IF('5 б'!E22=0,0,IF('5 б'!E22&gt;7.05,0,IF('5 б'!E22&lt;3.25,70,LOOKUP('5 б'!E22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6" s="18" t="str">
        <f>IF('5 б'!C22="м",U56,IF('5 б'!C22="ж",V56,"*"))</f>
        <v>*</v>
      </c>
      <c r="U56" s="18">
        <f>IF('5 б'!E22=0,0,IF('5 б'!E22&gt;6.15,0,IF('5 б'!E22&lt;3,70,LOOKUP('5 б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6" s="18">
        <f>IF('5 б'!E22=0,0,IF('5 б'!E22&gt;6.45,0,IF('5 б'!E22&lt;3.15,70,LOOKUP('5 б'!E22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6" s="18" t="str">
        <f>IF('5 б'!C22="м",X56,IF('5 б'!C22="ж",Y56,"*"))</f>
        <v>*</v>
      </c>
      <c r="X56" s="18">
        <f>IF('5 б'!E22=0,0,IF('5 б'!E22&gt;5.55,0,IF('5 б'!E22&lt;2.55,70,LOOKUP('5 б'!E22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6" s="18">
        <f>IF('5 б'!E22=0,0,IF('5 б'!E22&gt;6.3,0,IF('5 б'!E22&lt;3.1,70,LOOKUP('5 б'!E22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6" s="18" t="str">
        <f>IF('5 б'!C22="м",AA56,IF('5 б'!C22="ж",AB56,"*"))</f>
        <v>*</v>
      </c>
      <c r="AA56" s="18">
        <f>IF('5 б'!E22=0,0,IF('5 б'!E22&gt;5.45,0,IF('5 б'!E22&lt;2.5,70,LOOKUP('5 б'!E22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6" s="18">
        <f>IF('5 б'!E22=0,0,IF('5 б'!E22&gt;6.15,0,IF('5 б'!E22&lt;3.05,70,LOOKUP('5 б'!E22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6" s="18" t="str">
        <f>IF('5 б'!C22="м",AD56,IF('5 б'!C22="ж",AE56,"*"))</f>
        <v>*</v>
      </c>
      <c r="AD56" s="18">
        <f>IF('5 б'!E22=0,0,IF('5 б'!E22&gt;5.35,0,IF('5 б'!E22&lt;2.45,70,LOOKUP('5 б'!E22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6" s="18">
        <f>IF('5 б'!E22=0,0,IF('5 б'!E22&gt;6.15,0,IF('5 б'!E22&lt;3.05,70,LOOKUP('5 б'!E22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6" s="18" t="str">
        <f>IF('5 б'!C22="м",AG56,IF('5 б'!C22="ж",AH56,"*"))</f>
        <v>*</v>
      </c>
      <c r="AG56" s="18">
        <f>IF('5 б'!E22=0,0,IF('5 б'!E22&gt;5.25,0,IF('5 б'!E22&lt;2.41,70,LOOKUP('5 б'!E22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6" s="18">
        <f>IF('5 б'!E22=0,0,IF('5 б'!E22&gt;6.05,0,IF('5 б'!E22&lt;3,70,LOOKUP('5 б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6" s="18" t="str">
        <f>IF('5 б'!C22="м",AJ56,IF('5 б'!C22="ж",AK56,"*"))</f>
        <v>*</v>
      </c>
      <c r="AJ56" s="18">
        <f>IF('5 б'!E22=0,0,IF('5 б'!E22&gt;5.15,0,IF('5 б'!E22&lt;2.38,70,LOOKUP('5 б'!E22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6" s="18">
        <f>IF('5 б'!E22=0,0,IF('5 б'!E22&gt;6.05,0,IF('5 б'!E22&lt;3,70,LOOKUP('5 б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6" s="18" t="str">
        <f t="shared" si="11"/>
        <v>*</v>
      </c>
    </row>
    <row r="57" spans="2:38" ht="12.75" hidden="1" x14ac:dyDescent="0.2">
      <c r="B57" s="17"/>
      <c r="C57" s="15"/>
      <c r="D57" s="16"/>
      <c r="E57" s="18" t="str">
        <f>IF('5 б'!C23="м",F57,IF('5 б'!C23="ж",G57,"*"))</f>
        <v>*</v>
      </c>
      <c r="F57" s="18">
        <f>IF('5 б'!E23=0,0,IF('5 б'!E23&gt;7.2,0,IF('5 б'!E23&lt;3.45,70,LOOKUP('5 б'!E23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7" s="18">
        <f>IF('5 б'!E23=0,0,IF('5 б'!E23&gt;7.55,0,IF('5 б'!E23&lt;4.1,70,LOOKUP('5 б'!E23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7" s="18" t="str">
        <f>IF('5 б'!C23="м",I57,IF('5 б'!C23="ж",J57,"*"))</f>
        <v>*</v>
      </c>
      <c r="I57" s="18">
        <f>IF('5 б'!E23=0,0,IF('5 б'!E23&gt;7.1,0,IF('5 б'!E23&lt;3.35,70,LOOKUP('5 б'!E23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7" s="18">
        <f>IF('5 б'!E23=0,0,IF('5 б'!E23&gt;7.4,0,IF('5 б'!E23&lt;3.55,70,LOOKUP('5 б'!E23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7" s="18" t="str">
        <f>IF('5 б'!C23="м",L57,IF('5 б'!C23="ж",M57,"*"))</f>
        <v>*</v>
      </c>
      <c r="L57" s="18">
        <f>IF('5 б'!E23=0,0,IF('5 б'!E23&gt;7.05,0,IF('5 б'!E23&lt;3.3,70,LOOKUP('5 б'!E23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7" s="18">
        <f>IF('5 б'!E23=0,0,IF('5 б'!E23&gt;7.35,0,IF('5 б'!E23&lt;3.5,70,LOOKUP('5 б'!E23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7" s="18" t="str">
        <f>IF('5 б'!C23="м",O57,IF('5 б'!C23="ж",P57,"*"))</f>
        <v>*</v>
      </c>
      <c r="O57" s="18">
        <f>IF('5 б'!E23=0,0,IF('5 б'!E23&gt;7,0,IF('5 б'!E23&lt;3.25,70,LOOKUP('5 б'!E23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7" s="18">
        <f>IF('5 б'!E23=0,0,IF('5 б'!E23&gt;7.3,0,IF('5 б'!E23&lt;3.45,70,LOOKUP('5 б'!E23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7" s="18" t="str">
        <f>IF('5 б'!C23="м",R57,IF('5 б'!C23="ж",S57,"*"))</f>
        <v>*</v>
      </c>
      <c r="R57" s="18">
        <f>IF('5 б'!E23=0,0,IF('5 б'!E23&gt;6.4,0,IF('5 б'!E23&lt;3.1,70,LOOKUP('5 б'!E23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7" s="18">
        <f>IF('5 б'!E23=0,0,IF('5 б'!E23&gt;7.05,0,IF('5 б'!E23&lt;3.25,70,LOOKUP('5 б'!E23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7" s="18" t="str">
        <f>IF('5 б'!C23="м",U57,IF('5 б'!C23="ж",V57,"*"))</f>
        <v>*</v>
      </c>
      <c r="U57" s="18">
        <f>IF('5 б'!E23=0,0,IF('5 б'!E23&gt;6.15,0,IF('5 б'!E23&lt;3,70,LOOKUP('5 б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7" s="18">
        <f>IF('5 б'!E23=0,0,IF('5 б'!E23&gt;6.45,0,IF('5 б'!E23&lt;3.15,70,LOOKUP('5 б'!E23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7" s="18" t="str">
        <f>IF('5 б'!C23="м",X57,IF('5 б'!C23="ж",Y57,"*"))</f>
        <v>*</v>
      </c>
      <c r="X57" s="18">
        <f>IF('5 б'!E23=0,0,IF('5 б'!E23&gt;5.55,0,IF('5 б'!E23&lt;2.55,70,LOOKUP('5 б'!E23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7" s="18">
        <f>IF('5 б'!E23=0,0,IF('5 б'!E23&gt;6.3,0,IF('5 б'!E23&lt;3.1,70,LOOKUP('5 б'!E23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7" s="18" t="str">
        <f>IF('5 б'!C23="м",AA57,IF('5 б'!C23="ж",AB57,"*"))</f>
        <v>*</v>
      </c>
      <c r="AA57" s="18">
        <f>IF('5 б'!E23=0,0,IF('5 б'!E23&gt;5.45,0,IF('5 б'!E23&lt;2.5,70,LOOKUP('5 б'!E23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7" s="18">
        <f>IF('5 б'!E23=0,0,IF('5 б'!E23&gt;6.15,0,IF('5 б'!E23&lt;3.05,70,LOOKUP('5 б'!E23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7" s="18" t="str">
        <f>IF('5 б'!C23="м",AD57,IF('5 б'!C23="ж",AE57,"*"))</f>
        <v>*</v>
      </c>
      <c r="AD57" s="18">
        <f>IF('5 б'!E23=0,0,IF('5 б'!E23&gt;5.35,0,IF('5 б'!E23&lt;2.45,70,LOOKUP('5 б'!E23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7" s="18">
        <f>IF('5 б'!E23=0,0,IF('5 б'!E23&gt;6.15,0,IF('5 б'!E23&lt;3.05,70,LOOKUP('5 б'!E23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7" s="18" t="str">
        <f>IF('5 б'!C23="м",AG57,IF('5 б'!C23="ж",AH57,"*"))</f>
        <v>*</v>
      </c>
      <c r="AG57" s="18">
        <f>IF('5 б'!E23=0,0,IF('5 б'!E23&gt;5.25,0,IF('5 б'!E23&lt;2.41,70,LOOKUP('5 б'!E23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7" s="18">
        <f>IF('5 б'!E23=0,0,IF('5 б'!E23&gt;6.05,0,IF('5 б'!E23&lt;3,70,LOOKUP('5 б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7" s="18" t="str">
        <f>IF('5 б'!C23="м",AJ57,IF('5 б'!C23="ж",AK57,"*"))</f>
        <v>*</v>
      </c>
      <c r="AJ57" s="18">
        <f>IF('5 б'!E23=0,0,IF('5 б'!E23&gt;5.15,0,IF('5 б'!E23&lt;2.38,70,LOOKUP('5 б'!E23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7" s="18">
        <f>IF('5 б'!E23=0,0,IF('5 б'!E23&gt;6.05,0,IF('5 б'!E23&lt;3,70,LOOKUP('5 б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7" s="18" t="str">
        <f t="shared" si="11"/>
        <v>*</v>
      </c>
    </row>
    <row r="58" spans="2:38" ht="12.75" hidden="1" x14ac:dyDescent="0.2">
      <c r="B58" s="17"/>
      <c r="C58" s="15"/>
      <c r="D58" s="16"/>
      <c r="E58" s="18" t="str">
        <f>IF('5 б'!C24="м",F58,IF('5 б'!C24="ж",G58,"*"))</f>
        <v>*</v>
      </c>
      <c r="F58" s="18">
        <f>IF('5 б'!E24=0,0,IF('5 б'!E24&gt;7.2,0,IF('5 б'!E24&lt;3.45,70,LOOKUP('5 б'!E24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8" s="18">
        <f>IF('5 б'!E24=0,0,IF('5 б'!E24&gt;7.55,0,IF('5 б'!E24&lt;4.1,70,LOOKUP('5 б'!E24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8" s="18" t="str">
        <f>IF('5 б'!C24="м",I58,IF('5 б'!C24="ж",J58,"*"))</f>
        <v>*</v>
      </c>
      <c r="I58" s="18">
        <f>IF('5 б'!E24=0,0,IF('5 б'!E24&gt;7.1,0,IF('5 б'!E24&lt;3.35,70,LOOKUP('5 б'!E24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8" s="18">
        <f>IF('5 б'!E24=0,0,IF('5 б'!E24&gt;7.4,0,IF('5 б'!E24&lt;3.55,70,LOOKUP('5 б'!E24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8" s="18" t="str">
        <f>IF('5 б'!C24="м",L58,IF('5 б'!C24="ж",M58,"*"))</f>
        <v>*</v>
      </c>
      <c r="L58" s="18">
        <f>IF('5 б'!E24=0,0,IF('5 б'!E24&gt;7.05,0,IF('5 б'!E24&lt;3.3,70,LOOKUP('5 б'!E24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8" s="18">
        <f>IF('5 б'!E24=0,0,IF('5 б'!E24&gt;7.35,0,IF('5 б'!E24&lt;3.5,70,LOOKUP('5 б'!E24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8" s="18" t="str">
        <f>IF('5 б'!C24="м",O58,IF('5 б'!C24="ж",P58,"*"))</f>
        <v>*</v>
      </c>
      <c r="O58" s="18">
        <f>IF('5 б'!E24=0,0,IF('5 б'!E24&gt;7,0,IF('5 б'!E24&lt;3.25,70,LOOKUP('5 б'!E24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8" s="18">
        <f>IF('5 б'!E24=0,0,IF('5 б'!E24&gt;7.3,0,IF('5 б'!E24&lt;3.45,70,LOOKUP('5 б'!E24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8" s="18" t="str">
        <f>IF('5 б'!C24="м",R58,IF('5 б'!C24="ж",S58,"*"))</f>
        <v>*</v>
      </c>
      <c r="R58" s="18">
        <f>IF('5 б'!E24=0,0,IF('5 б'!E24&gt;6.4,0,IF('5 б'!E24&lt;3.1,70,LOOKUP('5 б'!E24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8" s="18">
        <f>IF('5 б'!E24=0,0,IF('5 б'!E24&gt;7.05,0,IF('5 б'!E24&lt;3.25,70,LOOKUP('5 б'!E24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8" s="18" t="str">
        <f>IF('5 б'!C24="м",U58,IF('5 б'!C24="ж",V58,"*"))</f>
        <v>*</v>
      </c>
      <c r="U58" s="18">
        <f>IF('5 б'!E24=0,0,IF('5 б'!E24&gt;6.15,0,IF('5 б'!E24&lt;3,70,LOOKUP('5 б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8" s="18">
        <f>IF('5 б'!E24=0,0,IF('5 б'!E24&gt;6.45,0,IF('5 б'!E24&lt;3.15,70,LOOKUP('5 б'!E24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8" s="18" t="str">
        <f>IF('5 б'!C24="м",X58,IF('5 б'!C24="ж",Y58,"*"))</f>
        <v>*</v>
      </c>
      <c r="X58" s="18">
        <f>IF('5 б'!E24=0,0,IF('5 б'!E24&gt;5.55,0,IF('5 б'!E24&lt;2.55,70,LOOKUP('5 б'!E24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8" s="18">
        <f>IF('5 б'!E24=0,0,IF('5 б'!E24&gt;6.3,0,IF('5 б'!E24&lt;3.1,70,LOOKUP('5 б'!E24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8" s="18" t="str">
        <f>IF('5 б'!C24="м",AA58,IF('5 б'!C24="ж",AB58,"*"))</f>
        <v>*</v>
      </c>
      <c r="AA58" s="18">
        <f>IF('5 б'!E24=0,0,IF('5 б'!E24&gt;5.45,0,IF('5 б'!E24&lt;2.5,70,LOOKUP('5 б'!E24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8" s="18">
        <f>IF('5 б'!E24=0,0,IF('5 б'!E24&gt;6.15,0,IF('5 б'!E24&lt;3.05,70,LOOKUP('5 б'!E24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8" s="18" t="str">
        <f>IF('5 б'!C24="м",AD58,IF('5 б'!C24="ж",AE58,"*"))</f>
        <v>*</v>
      </c>
      <c r="AD58" s="18">
        <f>IF('5 б'!E24=0,0,IF('5 б'!E24&gt;5.35,0,IF('5 б'!E24&lt;2.45,70,LOOKUP('5 б'!E24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8" s="18">
        <f>IF('5 б'!E24=0,0,IF('5 б'!E24&gt;6.15,0,IF('5 б'!E24&lt;3.05,70,LOOKUP('5 б'!E24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8" s="18" t="str">
        <f>IF('5 б'!C24="м",AG58,IF('5 б'!C24="ж",AH58,"*"))</f>
        <v>*</v>
      </c>
      <c r="AG58" s="18">
        <f>IF('5 б'!E24=0,0,IF('5 б'!E24&gt;5.25,0,IF('5 б'!E24&lt;2.41,70,LOOKUP('5 б'!E24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8" s="18">
        <f>IF('5 б'!E24=0,0,IF('5 б'!E24&gt;6.05,0,IF('5 б'!E24&lt;3,70,LOOKUP('5 б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8" s="18" t="str">
        <f>IF('5 б'!C24="м",AJ58,IF('5 б'!C24="ж",AK58,"*"))</f>
        <v>*</v>
      </c>
      <c r="AJ58" s="18">
        <f>IF('5 б'!E24=0,0,IF('5 б'!E24&gt;5.15,0,IF('5 б'!E24&lt;2.38,70,LOOKUP('5 б'!E24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8" s="18">
        <f>IF('5 б'!E24=0,0,IF('5 б'!E24&gt;6.05,0,IF('5 б'!E24&lt;3,70,LOOKUP('5 б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8" s="18" t="str">
        <f t="shared" si="11"/>
        <v>*</v>
      </c>
    </row>
    <row r="59" spans="2:38" ht="12.75" hidden="1" x14ac:dyDescent="0.2">
      <c r="B59" s="17"/>
      <c r="C59" s="15"/>
      <c r="D59" s="16"/>
      <c r="E59" s="18" t="str">
        <f>IF('5 б'!C25="м",F59,IF('5 б'!C25="ж",G59,"*"))</f>
        <v>*</v>
      </c>
      <c r="F59" s="18">
        <f>IF('5 б'!E25=0,0,IF('5 б'!E25&gt;7.2,0,IF('5 б'!E25&lt;3.45,70,LOOKUP('5 б'!E25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9" s="18">
        <f>IF('5 б'!E25=0,0,IF('5 б'!E25&gt;7.55,0,IF('5 б'!E25&lt;4.1,70,LOOKUP('5 б'!E25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9" s="18" t="str">
        <f>IF('5 б'!C25="м",I59,IF('5 б'!C25="ж",J59,"*"))</f>
        <v>*</v>
      </c>
      <c r="I59" s="18">
        <f>IF('5 б'!E25=0,0,IF('5 б'!E25&gt;7.1,0,IF('5 б'!E25&lt;3.35,70,LOOKUP('5 б'!E25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9" s="18">
        <f>IF('5 б'!E25=0,0,IF('5 б'!E25&gt;7.4,0,IF('5 б'!E25&lt;3.55,70,LOOKUP('5 б'!E25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9" s="18" t="str">
        <f>IF('5 б'!C25="м",L59,IF('5 б'!C25="ж",M59,"*"))</f>
        <v>*</v>
      </c>
      <c r="L59" s="18">
        <f>IF('5 б'!E25=0,0,IF('5 б'!E25&gt;7.05,0,IF('5 б'!E25&lt;3.3,70,LOOKUP('5 б'!E25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9" s="18">
        <f>IF('5 б'!E25=0,0,IF('5 б'!E25&gt;7.35,0,IF('5 б'!E25&lt;3.5,70,LOOKUP('5 б'!E25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9" s="18" t="str">
        <f>IF('5 б'!C25="м",O59,IF('5 б'!C25="ж",P59,"*"))</f>
        <v>*</v>
      </c>
      <c r="O59" s="18">
        <f>IF('5 б'!E25=0,0,IF('5 б'!E25&gt;7,0,IF('5 б'!E25&lt;3.25,70,LOOKUP('5 б'!E25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9" s="18">
        <f>IF('5 б'!E25=0,0,IF('5 б'!E25&gt;7.3,0,IF('5 б'!E25&lt;3.45,70,LOOKUP('5 б'!E25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9" s="18" t="str">
        <f>IF('5 б'!C25="м",R59,IF('5 б'!C25="ж",S59,"*"))</f>
        <v>*</v>
      </c>
      <c r="R59" s="18">
        <f>IF('5 б'!E25=0,0,IF('5 б'!E25&gt;6.4,0,IF('5 б'!E25&lt;3.1,70,LOOKUP('5 б'!E25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9" s="18">
        <f>IF('5 б'!E25=0,0,IF('5 б'!E25&gt;7.05,0,IF('5 б'!E25&lt;3.25,70,LOOKUP('5 б'!E25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9" s="18" t="str">
        <f>IF('5 б'!C25="м",U59,IF('5 б'!C25="ж",V59,"*"))</f>
        <v>*</v>
      </c>
      <c r="U59" s="18">
        <f>IF('5 б'!E25=0,0,IF('5 б'!E25&gt;6.15,0,IF('5 б'!E25&lt;3,70,LOOKUP('5 б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9" s="18">
        <f>IF('5 б'!E25=0,0,IF('5 б'!E25&gt;6.45,0,IF('5 б'!E25&lt;3.15,70,LOOKUP('5 б'!E25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9" s="18" t="str">
        <f>IF('5 б'!C25="м",X59,IF('5 б'!C25="ж",Y59,"*"))</f>
        <v>*</v>
      </c>
      <c r="X59" s="18">
        <f>IF('5 б'!E25=0,0,IF('5 б'!E25&gt;5.55,0,IF('5 б'!E25&lt;2.55,70,LOOKUP('5 б'!E25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9" s="18">
        <f>IF('5 б'!E25=0,0,IF('5 б'!E25&gt;6.3,0,IF('5 б'!E25&lt;3.1,70,LOOKUP('5 б'!E25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9" s="18" t="str">
        <f>IF('5 б'!C25="м",AA59,IF('5 б'!C25="ж",AB59,"*"))</f>
        <v>*</v>
      </c>
      <c r="AA59" s="18">
        <f>IF('5 б'!E25=0,0,IF('5 б'!E25&gt;5.45,0,IF('5 б'!E25&lt;2.5,70,LOOKUP('5 б'!E25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9" s="18">
        <f>IF('5 б'!E25=0,0,IF('5 б'!E25&gt;6.15,0,IF('5 б'!E25&lt;3.05,70,LOOKUP('5 б'!E25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9" s="18" t="str">
        <f>IF('5 б'!C25="м",AD59,IF('5 б'!C25="ж",AE59,"*"))</f>
        <v>*</v>
      </c>
      <c r="AD59" s="18">
        <f>IF('5 б'!E25=0,0,IF('5 б'!E25&gt;5.35,0,IF('5 б'!E25&lt;2.45,70,LOOKUP('5 б'!E25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9" s="18">
        <f>IF('5 б'!E25=0,0,IF('5 б'!E25&gt;6.15,0,IF('5 б'!E25&lt;3.05,70,LOOKUP('5 б'!E25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9" s="18" t="str">
        <f>IF('5 б'!C25="м",AG59,IF('5 б'!C25="ж",AH59,"*"))</f>
        <v>*</v>
      </c>
      <c r="AG59" s="18">
        <f>IF('5 б'!E25=0,0,IF('5 б'!E25&gt;5.25,0,IF('5 б'!E25&lt;2.41,70,LOOKUP('5 б'!E25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9" s="18">
        <f>IF('5 б'!E25=0,0,IF('5 б'!E25&gt;6.05,0,IF('5 б'!E25&lt;3,70,LOOKUP('5 б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9" s="18" t="str">
        <f>IF('5 б'!C25="м",AJ59,IF('5 б'!C25="ж",AK59,"*"))</f>
        <v>*</v>
      </c>
      <c r="AJ59" s="18">
        <f>IF('5 б'!E25=0,0,IF('5 б'!E25&gt;5.15,0,IF('5 б'!E25&lt;2.38,70,LOOKUP('5 б'!E25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9" s="18">
        <f>IF('5 б'!E25=0,0,IF('5 б'!E25&gt;6.05,0,IF('5 б'!E25&lt;3,70,LOOKUP('5 б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9" s="18" t="str">
        <f t="shared" si="11"/>
        <v>*</v>
      </c>
    </row>
    <row r="60" spans="2:38" ht="12.75" hidden="1" x14ac:dyDescent="0.2">
      <c r="B60" s="17"/>
      <c r="C60" s="15"/>
      <c r="D60" s="16"/>
      <c r="E60" s="18" t="str">
        <f>IF('5 б'!C26="м",F60,IF('5 б'!C26="ж",G60,"*"))</f>
        <v>*</v>
      </c>
      <c r="F60" s="18">
        <f>IF('5 б'!E26=0,0,IF('5 б'!E26&gt;7.2,0,IF('5 б'!E26&lt;3.45,70,LOOKUP('5 б'!E26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0" s="18">
        <f>IF('5 б'!E26=0,0,IF('5 б'!E26&gt;7.55,0,IF('5 б'!E26&lt;4.1,70,LOOKUP('5 б'!E26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0" s="18" t="str">
        <f>IF('5 б'!C26="м",I60,IF('5 б'!C26="ж",J60,"*"))</f>
        <v>*</v>
      </c>
      <c r="I60" s="18">
        <f>IF('5 б'!E26=0,0,IF('5 б'!E26&gt;7.1,0,IF('5 б'!E26&lt;3.35,70,LOOKUP('5 б'!E26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0" s="18">
        <f>IF('5 б'!E26=0,0,IF('5 б'!E26&gt;7.4,0,IF('5 б'!E26&lt;3.55,70,LOOKUP('5 б'!E26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0" s="18" t="str">
        <f>IF('5 б'!C26="м",L60,IF('5 б'!C26="ж",M60,"*"))</f>
        <v>*</v>
      </c>
      <c r="L60" s="18">
        <f>IF('5 б'!E26=0,0,IF('5 б'!E26&gt;7.05,0,IF('5 б'!E26&lt;3.3,70,LOOKUP('5 б'!E26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0" s="18">
        <f>IF('5 б'!E26=0,0,IF('5 б'!E26&gt;7.35,0,IF('5 б'!E26&lt;3.5,70,LOOKUP('5 б'!E26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0" s="18" t="str">
        <f>IF('5 б'!C26="м",O60,IF('5 б'!C26="ж",P60,"*"))</f>
        <v>*</v>
      </c>
      <c r="O60" s="18">
        <f>IF('5 б'!E26=0,0,IF('5 б'!E26&gt;7,0,IF('5 б'!E26&lt;3.25,70,LOOKUP('5 б'!E26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0" s="18">
        <f>IF('5 б'!E26=0,0,IF('5 б'!E26&gt;7.3,0,IF('5 б'!E26&lt;3.45,70,LOOKUP('5 б'!E26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0" s="18" t="str">
        <f>IF('5 б'!C26="м",R60,IF('5 б'!C26="ж",S60,"*"))</f>
        <v>*</v>
      </c>
      <c r="R60" s="18">
        <f>IF('5 б'!E26=0,0,IF('5 б'!E26&gt;6.4,0,IF('5 б'!E26&lt;3.1,70,LOOKUP('5 б'!E26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0" s="18">
        <f>IF('5 б'!E26=0,0,IF('5 б'!E26&gt;7.05,0,IF('5 б'!E26&lt;3.25,70,LOOKUP('5 б'!E26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0" s="18" t="str">
        <f>IF('5 б'!C26="м",U60,IF('5 б'!C26="ж",V60,"*"))</f>
        <v>*</v>
      </c>
      <c r="U60" s="18">
        <f>IF('5 б'!E26=0,0,IF('5 б'!E26&gt;6.15,0,IF('5 б'!E26&lt;3,70,LOOKUP('5 б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0" s="18">
        <f>IF('5 б'!E26=0,0,IF('5 б'!E26&gt;6.45,0,IF('5 б'!E26&lt;3.15,70,LOOKUP('5 б'!E26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0" s="18" t="str">
        <f>IF('5 б'!C26="м",X60,IF('5 б'!C26="ж",Y60,"*"))</f>
        <v>*</v>
      </c>
      <c r="X60" s="18">
        <f>IF('5 б'!E26=0,0,IF('5 б'!E26&gt;5.55,0,IF('5 б'!E26&lt;2.55,70,LOOKUP('5 б'!E26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0" s="18">
        <f>IF('5 б'!E26=0,0,IF('5 б'!E26&gt;6.3,0,IF('5 б'!E26&lt;3.1,70,LOOKUP('5 б'!E26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0" s="18" t="str">
        <f>IF('5 б'!C26="м",AA60,IF('5 б'!C26="ж",AB60,"*"))</f>
        <v>*</v>
      </c>
      <c r="AA60" s="18">
        <f>IF('5 б'!E26=0,0,IF('5 б'!E26&gt;5.45,0,IF('5 б'!E26&lt;2.5,70,LOOKUP('5 б'!E26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0" s="18">
        <f>IF('5 б'!E26=0,0,IF('5 б'!E26&gt;6.15,0,IF('5 б'!E26&lt;3.05,70,LOOKUP('5 б'!E26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0" s="18" t="str">
        <f>IF('5 б'!C26="м",AD60,IF('5 б'!C26="ж",AE60,"*"))</f>
        <v>*</v>
      </c>
      <c r="AD60" s="18">
        <f>IF('5 б'!E26=0,0,IF('5 б'!E26&gt;5.35,0,IF('5 б'!E26&lt;2.45,70,LOOKUP('5 б'!E26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0" s="18">
        <f>IF('5 б'!E26=0,0,IF('5 б'!E26&gt;6.15,0,IF('5 б'!E26&lt;3.05,70,LOOKUP('5 б'!E26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0" s="18" t="str">
        <f>IF('5 б'!C26="м",AG60,IF('5 б'!C26="ж",AH60,"*"))</f>
        <v>*</v>
      </c>
      <c r="AG60" s="18">
        <f>IF('5 б'!E26=0,0,IF('5 б'!E26&gt;5.25,0,IF('5 б'!E26&lt;2.41,70,LOOKUP('5 б'!E26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0" s="18">
        <f>IF('5 б'!E26=0,0,IF('5 б'!E26&gt;6.05,0,IF('5 б'!E26&lt;3,70,LOOKUP('5 б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0" s="18" t="str">
        <f>IF('5 б'!C26="м",AJ60,IF('5 б'!C26="ж",AK60,"*"))</f>
        <v>*</v>
      </c>
      <c r="AJ60" s="18">
        <f>IF('5 б'!E26=0,0,IF('5 б'!E26&gt;5.15,0,IF('5 б'!E26&lt;2.38,70,LOOKUP('5 б'!E26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0" s="18">
        <f>IF('5 б'!E26=0,0,IF('5 б'!E26&gt;6.05,0,IF('5 б'!E26&lt;3,70,LOOKUP('5 б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0" s="18" t="str">
        <f t="shared" si="11"/>
        <v>*</v>
      </c>
    </row>
    <row r="61" spans="2:38" ht="12.75" hidden="1" x14ac:dyDescent="0.2">
      <c r="B61" s="17"/>
      <c r="C61" s="15"/>
      <c r="D61" s="16"/>
      <c r="E61" s="18" t="str">
        <f>IF('5 б'!C27="м",F61,IF('5 б'!C27="ж",G61,"*"))</f>
        <v>*</v>
      </c>
      <c r="F61" s="18">
        <f>IF('5 б'!E27=0,0,IF('5 б'!E27&gt;7.2,0,IF('5 б'!E27&lt;3.45,70,LOOKUP('5 б'!E27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1" s="18">
        <f>IF('5 б'!E27=0,0,IF('5 б'!E27&gt;7.55,0,IF('5 б'!E27&lt;4.1,70,LOOKUP('5 б'!E27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1" s="18" t="str">
        <f>IF('5 б'!C27="м",I61,IF('5 б'!C27="ж",J61,"*"))</f>
        <v>*</v>
      </c>
      <c r="I61" s="18">
        <f>IF('5 б'!E27=0,0,IF('5 б'!E27&gt;7.1,0,IF('5 б'!E27&lt;3.35,70,LOOKUP('5 б'!E27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1" s="18">
        <f>IF('5 б'!E27=0,0,IF('5 б'!E27&gt;7.4,0,IF('5 б'!E27&lt;3.55,70,LOOKUP('5 б'!E27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1" s="18" t="str">
        <f>IF('5 б'!C27="м",L61,IF('5 б'!C27="ж",M61,"*"))</f>
        <v>*</v>
      </c>
      <c r="L61" s="18">
        <f>IF('5 б'!E27=0,0,IF('5 б'!E27&gt;7.05,0,IF('5 б'!E27&lt;3.3,70,LOOKUP('5 б'!E27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1" s="18">
        <f>IF('5 б'!E27=0,0,IF('5 б'!E27&gt;7.35,0,IF('5 б'!E27&lt;3.5,70,LOOKUP('5 б'!E27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1" s="18" t="str">
        <f>IF('5 б'!C27="м",O61,IF('5 б'!C27="ж",P61,"*"))</f>
        <v>*</v>
      </c>
      <c r="O61" s="18">
        <f>IF('5 б'!E27=0,0,IF('5 б'!E27&gt;7,0,IF('5 б'!E27&lt;3.25,70,LOOKUP('5 б'!E27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1" s="18">
        <f>IF('5 б'!E27=0,0,IF('5 б'!E27&gt;7.3,0,IF('5 б'!E27&lt;3.45,70,LOOKUP('5 б'!E27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1" s="18" t="str">
        <f>IF('5 б'!C27="м",R61,IF('5 б'!C27="ж",S61,"*"))</f>
        <v>*</v>
      </c>
      <c r="R61" s="18">
        <f>IF('5 б'!E27=0,0,IF('5 б'!E27&gt;6.4,0,IF('5 б'!E27&lt;3.1,70,LOOKUP('5 б'!E27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1" s="18">
        <f>IF('5 б'!E27=0,0,IF('5 б'!E27&gt;7.05,0,IF('5 б'!E27&lt;3.25,70,LOOKUP('5 б'!E27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1" s="18" t="str">
        <f>IF('5 б'!C27="м",U61,IF('5 б'!C27="ж",V61,"*"))</f>
        <v>*</v>
      </c>
      <c r="U61" s="18">
        <f>IF('5 б'!E27=0,0,IF('5 б'!E27&gt;6.15,0,IF('5 б'!E27&lt;3,70,LOOKUP('5 б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1" s="18">
        <f>IF('5 б'!E27=0,0,IF('5 б'!E27&gt;6.45,0,IF('5 б'!E27&lt;3.15,70,LOOKUP('5 б'!E27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1" s="18" t="str">
        <f>IF('5 б'!C27="м",X61,IF('5 б'!C27="ж",Y61,"*"))</f>
        <v>*</v>
      </c>
      <c r="X61" s="18">
        <f>IF('5 б'!E27=0,0,IF('5 б'!E27&gt;5.55,0,IF('5 б'!E27&lt;2.55,70,LOOKUP('5 б'!E27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1" s="18">
        <f>IF('5 б'!E27=0,0,IF('5 б'!E27&gt;6.3,0,IF('5 б'!E27&lt;3.1,70,LOOKUP('5 б'!E27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1" s="18" t="str">
        <f>IF('5 б'!C27="м",AA61,IF('5 б'!C27="ж",AB61,"*"))</f>
        <v>*</v>
      </c>
      <c r="AA61" s="18">
        <f>IF('5 б'!E27=0,0,IF('5 б'!E27&gt;5.45,0,IF('5 б'!E27&lt;2.5,70,LOOKUP('5 б'!E27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1" s="18">
        <f>IF('5 б'!E27=0,0,IF('5 б'!E27&gt;6.15,0,IF('5 б'!E27&lt;3.05,70,LOOKUP('5 б'!E27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1" s="18" t="str">
        <f>IF('5 б'!C27="м",AD61,IF('5 б'!C27="ж",AE61,"*"))</f>
        <v>*</v>
      </c>
      <c r="AD61" s="18">
        <f>IF('5 б'!E27=0,0,IF('5 б'!E27&gt;5.35,0,IF('5 б'!E27&lt;2.45,70,LOOKUP('5 б'!E27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1" s="18">
        <f>IF('5 б'!E27=0,0,IF('5 б'!E27&gt;6.15,0,IF('5 б'!E27&lt;3.05,70,LOOKUP('5 б'!E27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1" s="18" t="str">
        <f>IF('5 б'!C27="м",AG61,IF('5 б'!C27="ж",AH61,"*"))</f>
        <v>*</v>
      </c>
      <c r="AG61" s="18">
        <f>IF('5 б'!E27=0,0,IF('5 б'!E27&gt;5.25,0,IF('5 б'!E27&lt;2.41,70,LOOKUP('5 б'!E27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1" s="18">
        <f>IF('5 б'!E27=0,0,IF('5 б'!E27&gt;6.05,0,IF('5 б'!E27&lt;3,70,LOOKUP('5 б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1" s="18" t="str">
        <f>IF('5 б'!C27="м",AJ61,IF('5 б'!C27="ж",AK61,"*"))</f>
        <v>*</v>
      </c>
      <c r="AJ61" s="18">
        <f>IF('5 б'!E27=0,0,IF('5 б'!E27&gt;5.15,0,IF('5 б'!E27&lt;2.38,70,LOOKUP('5 б'!E27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1" s="18">
        <f>IF('5 б'!E27=0,0,IF('5 б'!E27&gt;6.05,0,IF('5 б'!E27&lt;3,70,LOOKUP('5 б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1" s="18" t="str">
        <f t="shared" si="11"/>
        <v>*</v>
      </c>
    </row>
    <row r="62" spans="2:38" ht="12.75" hidden="1" x14ac:dyDescent="0.2">
      <c r="B62" s="17"/>
      <c r="C62" s="15"/>
      <c r="D62" s="16"/>
      <c r="E62" s="18" t="str">
        <f>IF('5 б'!C28="м",F62,IF('5 б'!C28="ж",G62,"*"))</f>
        <v>*</v>
      </c>
      <c r="F62" s="18">
        <f>IF('5 б'!E28=0,0,IF('5 б'!E28&gt;7.2,0,IF('5 б'!E28&lt;3.45,70,LOOKUP('5 б'!E28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2" s="18">
        <f>IF('5 б'!E28=0,0,IF('5 б'!E28&gt;7.55,0,IF('5 б'!E28&lt;4.1,70,LOOKUP('5 б'!E28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2" s="18" t="str">
        <f>IF('5 б'!C28="м",I62,IF('5 б'!C28="ж",J62,"*"))</f>
        <v>*</v>
      </c>
      <c r="I62" s="18">
        <f>IF('5 б'!E28=0,0,IF('5 б'!E28&gt;7.1,0,IF('5 б'!E28&lt;3.35,70,LOOKUP('5 б'!E28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2" s="18">
        <f>IF('5 б'!E28=0,0,IF('5 б'!E28&gt;7.4,0,IF('5 б'!E28&lt;3.55,70,LOOKUP('5 б'!E28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2" s="18" t="str">
        <f>IF('5 б'!C28="м",L62,IF('5 б'!C28="ж",M62,"*"))</f>
        <v>*</v>
      </c>
      <c r="L62" s="18">
        <f>IF('5 б'!E28=0,0,IF('5 б'!E28&gt;7.05,0,IF('5 б'!E28&lt;3.3,70,LOOKUP('5 б'!E28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2" s="18">
        <f>IF('5 б'!E28=0,0,IF('5 б'!E28&gt;7.35,0,IF('5 б'!E28&lt;3.5,70,LOOKUP('5 б'!E28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2" s="18" t="str">
        <f>IF('5 б'!C28="м",O62,IF('5 б'!C28="ж",P62,"*"))</f>
        <v>*</v>
      </c>
      <c r="O62" s="18">
        <f>IF('5 б'!E28=0,0,IF('5 б'!E28&gt;7,0,IF('5 б'!E28&lt;3.25,70,LOOKUP('5 б'!E28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2" s="18">
        <f>IF('5 б'!E28=0,0,IF('5 б'!E28&gt;7.3,0,IF('5 б'!E28&lt;3.45,70,LOOKUP('5 б'!E28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2" s="18" t="str">
        <f>IF('5 б'!C28="м",R62,IF('5 б'!C28="ж",S62,"*"))</f>
        <v>*</v>
      </c>
      <c r="R62" s="18">
        <f>IF('5 б'!E28=0,0,IF('5 б'!E28&gt;6.4,0,IF('5 б'!E28&lt;3.1,70,LOOKUP('5 б'!E28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2" s="18">
        <f>IF('5 б'!E28=0,0,IF('5 б'!E28&gt;7.05,0,IF('5 б'!E28&lt;3.25,70,LOOKUP('5 б'!E28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2" s="18" t="str">
        <f>IF('5 б'!C28="м",U62,IF('5 б'!C28="ж",V62,"*"))</f>
        <v>*</v>
      </c>
      <c r="U62" s="18">
        <f>IF('5 б'!E28=0,0,IF('5 б'!E28&gt;6.15,0,IF('5 б'!E28&lt;3,70,LOOKUP('5 б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2" s="18">
        <f>IF('5 б'!E28=0,0,IF('5 б'!E28&gt;6.45,0,IF('5 б'!E28&lt;3.15,70,LOOKUP('5 б'!E28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2" s="18" t="str">
        <f>IF('5 б'!C28="м",X62,IF('5 б'!C28="ж",Y62,"*"))</f>
        <v>*</v>
      </c>
      <c r="X62" s="18">
        <f>IF('5 б'!E28=0,0,IF('5 б'!E28&gt;5.55,0,IF('5 б'!E28&lt;2.55,70,LOOKUP('5 б'!E28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2" s="18">
        <f>IF('5 б'!E28=0,0,IF('5 б'!E28&gt;6.3,0,IF('5 б'!E28&lt;3.1,70,LOOKUP('5 б'!E28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2" s="18" t="str">
        <f>IF('5 б'!C28="м",AA62,IF('5 б'!C28="ж",AB62,"*"))</f>
        <v>*</v>
      </c>
      <c r="AA62" s="18">
        <f>IF('5 б'!E28=0,0,IF('5 б'!E28&gt;5.45,0,IF('5 б'!E28&lt;2.5,70,LOOKUP('5 б'!E28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2" s="18">
        <f>IF('5 б'!E28=0,0,IF('5 б'!E28&gt;6.15,0,IF('5 б'!E28&lt;3.05,70,LOOKUP('5 б'!E28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2" s="18" t="str">
        <f>IF('5 б'!C28="м",AD62,IF('5 б'!C28="ж",AE62,"*"))</f>
        <v>*</v>
      </c>
      <c r="AD62" s="18">
        <f>IF('5 б'!E28=0,0,IF('5 б'!E28&gt;5.35,0,IF('5 б'!E28&lt;2.45,70,LOOKUP('5 б'!E28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2" s="18">
        <f>IF('5 б'!E28=0,0,IF('5 б'!E28&gt;6.15,0,IF('5 б'!E28&lt;3.05,70,LOOKUP('5 б'!E28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2" s="18" t="str">
        <f>IF('5 б'!C28="м",AG62,IF('5 б'!C28="ж",AH62,"*"))</f>
        <v>*</v>
      </c>
      <c r="AG62" s="18">
        <f>IF('5 б'!E28=0,0,IF('5 б'!E28&gt;5.25,0,IF('5 б'!E28&lt;2.41,70,LOOKUP('5 б'!E28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2" s="18">
        <f>IF('5 б'!E28=0,0,IF('5 б'!E28&gt;6.05,0,IF('5 б'!E28&lt;3,70,LOOKUP('5 б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2" s="18" t="str">
        <f>IF('5 б'!C28="м",AJ62,IF('5 б'!C28="ж",AK62,"*"))</f>
        <v>*</v>
      </c>
      <c r="AJ62" s="18">
        <f>IF('5 б'!E28=0,0,IF('5 б'!E28&gt;5.15,0,IF('5 б'!E28&lt;2.38,70,LOOKUP('5 б'!E28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2" s="18">
        <f>IF('5 б'!E28=0,0,IF('5 б'!E28&gt;6.05,0,IF('5 б'!E28&lt;3,70,LOOKUP('5 б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2" s="18" t="str">
        <f t="shared" si="11"/>
        <v>*</v>
      </c>
    </row>
    <row r="63" spans="2:38" ht="12.75" hidden="1" x14ac:dyDescent="0.2">
      <c r="B63" s="17"/>
      <c r="C63" s="15"/>
      <c r="D63" s="16"/>
      <c r="E63" s="18" t="str">
        <f>IF('5 б'!C29="м",F63,IF('5 б'!C29="ж",G63,"*"))</f>
        <v>*</v>
      </c>
      <c r="F63" s="18">
        <f>IF('5 б'!E29=0,0,IF('5 б'!E29&gt;7.2,0,IF('5 б'!E29&lt;3.45,70,LOOKUP('5 б'!E29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3" s="18">
        <f>IF('5 б'!E29=0,0,IF('5 б'!E29&gt;7.55,0,IF('5 б'!E29&lt;4.1,70,LOOKUP('5 б'!E29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3" s="18" t="str">
        <f>IF('5 б'!C29="м",I63,IF('5 б'!C29="ж",J63,"*"))</f>
        <v>*</v>
      </c>
      <c r="I63" s="18">
        <f>IF('5 б'!E29=0,0,IF('5 б'!E29&gt;7.1,0,IF('5 б'!E29&lt;3.35,70,LOOKUP('5 б'!E29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3" s="18">
        <f>IF('5 б'!E29=0,0,IF('5 б'!E29&gt;7.4,0,IF('5 б'!E29&lt;3.55,70,LOOKUP('5 б'!E29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3" s="18" t="str">
        <f>IF('5 б'!C29="м",L63,IF('5 б'!C29="ж",M63,"*"))</f>
        <v>*</v>
      </c>
      <c r="L63" s="18">
        <f>IF('5 б'!E29=0,0,IF('5 б'!E29&gt;7.05,0,IF('5 б'!E29&lt;3.3,70,LOOKUP('5 б'!E29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3" s="18">
        <f>IF('5 б'!E29=0,0,IF('5 б'!E29&gt;7.35,0,IF('5 б'!E29&lt;3.5,70,LOOKUP('5 б'!E29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3" s="18" t="str">
        <f>IF('5 б'!C29="м",O63,IF('5 б'!C29="ж",P63,"*"))</f>
        <v>*</v>
      </c>
      <c r="O63" s="18">
        <f>IF('5 б'!E29=0,0,IF('5 б'!E29&gt;7,0,IF('5 б'!E29&lt;3.25,70,LOOKUP('5 б'!E29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3" s="18">
        <f>IF('5 б'!E29=0,0,IF('5 б'!E29&gt;7.3,0,IF('5 б'!E29&lt;3.45,70,LOOKUP('5 б'!E29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3" s="18" t="str">
        <f>IF('5 б'!C29="м",R63,IF('5 б'!C29="ж",S63,"*"))</f>
        <v>*</v>
      </c>
      <c r="R63" s="18">
        <f>IF('5 б'!E29=0,0,IF('5 б'!E29&gt;6.4,0,IF('5 б'!E29&lt;3.1,70,LOOKUP('5 б'!E29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3" s="18">
        <f>IF('5 б'!E29=0,0,IF('5 б'!E29&gt;7.05,0,IF('5 б'!E29&lt;3.25,70,LOOKUP('5 б'!E29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3" s="18" t="str">
        <f>IF('5 б'!C29="м",U63,IF('5 б'!C29="ж",V63,"*"))</f>
        <v>*</v>
      </c>
      <c r="U63" s="18">
        <f>IF('5 б'!E29=0,0,IF('5 б'!E29&gt;6.15,0,IF('5 б'!E29&lt;3,70,LOOKUP('5 б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3" s="18">
        <f>IF('5 б'!E29=0,0,IF('5 б'!E29&gt;6.45,0,IF('5 б'!E29&lt;3.15,70,LOOKUP('5 б'!E29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3" s="18" t="str">
        <f>IF('5 б'!C29="м",X63,IF('5 б'!C29="ж",Y63,"*"))</f>
        <v>*</v>
      </c>
      <c r="X63" s="18">
        <f>IF('5 б'!E29=0,0,IF('5 б'!E29&gt;5.55,0,IF('5 б'!E29&lt;2.55,70,LOOKUP('5 б'!E29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3" s="18">
        <f>IF('5 б'!E29=0,0,IF('5 б'!E29&gt;6.3,0,IF('5 б'!E29&lt;3.1,70,LOOKUP('5 б'!E29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3" s="18" t="str">
        <f>IF('5 б'!C29="м",AA63,IF('5 б'!C29="ж",AB63,"*"))</f>
        <v>*</v>
      </c>
      <c r="AA63" s="18">
        <f>IF('5 б'!E29=0,0,IF('5 б'!E29&gt;5.45,0,IF('5 б'!E29&lt;2.5,70,LOOKUP('5 б'!E29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3" s="18">
        <f>IF('5 б'!E29=0,0,IF('5 б'!E29&gt;6.15,0,IF('5 б'!E29&lt;3.05,70,LOOKUP('5 б'!E29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3" s="18" t="str">
        <f>IF('5 б'!C29="м",AD63,IF('5 б'!C29="ж",AE63,"*"))</f>
        <v>*</v>
      </c>
      <c r="AD63" s="18">
        <f>IF('5 б'!E29=0,0,IF('5 б'!E29&gt;5.35,0,IF('5 б'!E29&lt;2.45,70,LOOKUP('5 б'!E29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3" s="18">
        <f>IF('5 б'!E29=0,0,IF('5 б'!E29&gt;6.15,0,IF('5 б'!E29&lt;3.05,70,LOOKUP('5 б'!E29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3" s="18" t="str">
        <f>IF('5 б'!C29="м",AG63,IF('5 б'!C29="ж",AH63,"*"))</f>
        <v>*</v>
      </c>
      <c r="AG63" s="18">
        <f>IF('5 б'!E29=0,0,IF('5 б'!E29&gt;5.25,0,IF('5 б'!E29&lt;2.41,70,LOOKUP('5 б'!E29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3" s="18">
        <f>IF('5 б'!E29=0,0,IF('5 б'!E29&gt;6.05,0,IF('5 б'!E29&lt;3,70,LOOKUP('5 б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3" s="18" t="str">
        <f>IF('5 б'!C29="м",AJ63,IF('5 б'!C29="ж",AK63,"*"))</f>
        <v>*</v>
      </c>
      <c r="AJ63" s="18">
        <f>IF('5 б'!E29=0,0,IF('5 б'!E29&gt;5.15,0,IF('5 б'!E29&lt;2.38,70,LOOKUP('5 б'!E29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3" s="18">
        <f>IF('5 б'!E29=0,0,IF('5 б'!E29&gt;6.05,0,IF('5 б'!E29&lt;3,70,LOOKUP('5 б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3" s="18" t="str">
        <f t="shared" si="11"/>
        <v>*</v>
      </c>
    </row>
    <row r="64" spans="2:38" ht="12.75" hidden="1" x14ac:dyDescent="0.2">
      <c r="B64" s="17"/>
      <c r="C64" s="15"/>
      <c r="D64" s="16"/>
      <c r="E64" s="18" t="str">
        <f>IF('5 б'!C30="м",F64,IF('5 б'!C30="ж",G64,"*"))</f>
        <v>*</v>
      </c>
      <c r="F64" s="18">
        <f>IF('5 б'!E30=0,0,IF('5 б'!E30&gt;7.2,0,IF('5 б'!E30&lt;3.45,70,LOOKUP('5 б'!E30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4" s="18">
        <f>IF('5 б'!E30=0,0,IF('5 б'!E30&gt;7.55,0,IF('5 б'!E30&lt;4.1,70,LOOKUP('5 б'!E30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4" s="18" t="str">
        <f>IF('5 б'!C30="м",I64,IF('5 б'!C30="ж",J64,"*"))</f>
        <v>*</v>
      </c>
      <c r="I64" s="18">
        <f>IF('5 б'!E30=0,0,IF('5 б'!E30&gt;7.1,0,IF('5 б'!E30&lt;3.35,70,LOOKUP('5 б'!E30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4" s="18">
        <f>IF('5 б'!E30=0,0,IF('5 б'!E30&gt;7.4,0,IF('5 б'!E30&lt;3.55,70,LOOKUP('5 б'!E30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4" s="18" t="str">
        <f>IF('5 б'!C30="м",L64,IF('5 б'!C30="ж",M64,"*"))</f>
        <v>*</v>
      </c>
      <c r="L64" s="18">
        <f>IF('5 б'!E30=0,0,IF('5 б'!E30&gt;7.05,0,IF('5 б'!E30&lt;3.3,70,LOOKUP('5 б'!E30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4" s="18">
        <f>IF('5 б'!E30=0,0,IF('5 б'!E30&gt;7.35,0,IF('5 б'!E30&lt;3.5,70,LOOKUP('5 б'!E30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4" s="18" t="str">
        <f>IF('5 б'!C30="м",O64,IF('5 б'!C30="ж",P64,"*"))</f>
        <v>*</v>
      </c>
      <c r="O64" s="18">
        <f>IF('5 б'!E30=0,0,IF('5 б'!E30&gt;7,0,IF('5 б'!E30&lt;3.25,70,LOOKUP('5 б'!E30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4" s="18">
        <f>IF('5 б'!E30=0,0,IF('5 б'!E30&gt;7.3,0,IF('5 б'!E30&lt;3.45,70,LOOKUP('5 б'!E30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4" s="18" t="str">
        <f>IF('5 б'!C30="м",R64,IF('5 б'!C30="ж",S64,"*"))</f>
        <v>*</v>
      </c>
      <c r="R64" s="18">
        <f>IF('5 б'!E30=0,0,IF('5 б'!E30&gt;6.4,0,IF('5 б'!E30&lt;3.1,70,LOOKUP('5 б'!E30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4" s="18">
        <f>IF('5 б'!E30=0,0,IF('5 б'!E30&gt;7.05,0,IF('5 б'!E30&lt;3.25,70,LOOKUP('5 б'!E30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4" s="18" t="str">
        <f>IF('5 б'!C30="м",U64,IF('5 б'!C30="ж",V64,"*"))</f>
        <v>*</v>
      </c>
      <c r="U64" s="18">
        <f>IF('5 б'!E30=0,0,IF('5 б'!E30&gt;6.15,0,IF('5 б'!E30&lt;3,70,LOOKUP('5 б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4" s="18">
        <f>IF('5 б'!E30=0,0,IF('5 б'!E30&gt;6.45,0,IF('5 б'!E30&lt;3.15,70,LOOKUP('5 б'!E30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4" s="18" t="str">
        <f>IF('5 б'!C30="м",X64,IF('5 б'!C30="ж",Y64,"*"))</f>
        <v>*</v>
      </c>
      <c r="X64" s="18">
        <f>IF('5 б'!E30=0,0,IF('5 б'!E30&gt;5.55,0,IF('5 б'!E30&lt;2.55,70,LOOKUP('5 б'!E30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4" s="18">
        <f>IF('5 б'!E30=0,0,IF('5 б'!E30&gt;6.3,0,IF('5 б'!E30&lt;3.1,70,LOOKUP('5 б'!E30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4" s="18" t="str">
        <f>IF('5 б'!C30="м",AA64,IF('5 б'!C30="ж",AB64,"*"))</f>
        <v>*</v>
      </c>
      <c r="AA64" s="18">
        <f>IF('5 б'!E30=0,0,IF('5 б'!E30&gt;5.45,0,IF('5 б'!E30&lt;2.5,70,LOOKUP('5 б'!E30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4" s="18">
        <f>IF('5 б'!E30=0,0,IF('5 б'!E30&gt;6.15,0,IF('5 б'!E30&lt;3.05,70,LOOKUP('5 б'!E30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4" s="18" t="str">
        <f>IF('5 б'!C30="м",AD64,IF('5 б'!C30="ж",AE64,"*"))</f>
        <v>*</v>
      </c>
      <c r="AD64" s="18">
        <f>IF('5 б'!E30=0,0,IF('5 б'!E30&gt;5.35,0,IF('5 б'!E30&lt;2.45,70,LOOKUP('5 б'!E30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4" s="18">
        <f>IF('5 б'!E30=0,0,IF('5 б'!E30&gt;6.15,0,IF('5 б'!E30&lt;3.05,70,LOOKUP('5 б'!E30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4" s="18" t="str">
        <f>IF('5 б'!C30="м",AG64,IF('5 б'!C30="ж",AH64,"*"))</f>
        <v>*</v>
      </c>
      <c r="AG64" s="18">
        <f>IF('5 б'!E30=0,0,IF('5 б'!E30&gt;5.25,0,IF('5 б'!E30&lt;2.41,70,LOOKUP('5 б'!E30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4" s="18">
        <f>IF('5 б'!E30=0,0,IF('5 б'!E30&gt;6.05,0,IF('5 б'!E30&lt;3,70,LOOKUP('5 б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4" s="18" t="str">
        <f>IF('5 б'!C30="м",AJ64,IF('5 б'!C30="ж",AK64,"*"))</f>
        <v>*</v>
      </c>
      <c r="AJ64" s="18">
        <f>IF('5 б'!E30=0,0,IF('5 б'!E30&gt;5.15,0,IF('5 б'!E30&lt;2.38,70,LOOKUP('5 б'!E30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4" s="18">
        <f>IF('5 б'!E30=0,0,IF('5 б'!E30&gt;6.05,0,IF('5 б'!E30&lt;3,70,LOOKUP('5 б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4" s="18" t="str">
        <f t="shared" si="11"/>
        <v>*</v>
      </c>
    </row>
    <row r="65" spans="2:38" ht="12.75" hidden="1" x14ac:dyDescent="0.2">
      <c r="B65" s="17"/>
      <c r="C65" s="15"/>
      <c r="D65" s="16"/>
      <c r="E65" s="18" t="str">
        <f>IF('5 б'!C31="м",F65,IF('5 б'!C31="ж",G65,"*"))</f>
        <v>*</v>
      </c>
      <c r="F65" s="18">
        <f>IF('5 б'!E31=0,0,IF('5 б'!E31&gt;7.2,0,IF('5 б'!E31&lt;3.45,70,LOOKUP('5 б'!E31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5" s="18">
        <f>IF('5 б'!E31=0,0,IF('5 б'!E31&gt;7.55,0,IF('5 б'!E31&lt;4.1,70,LOOKUP('5 б'!E31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5" s="18" t="str">
        <f>IF('5 б'!C31="м",I65,IF('5 б'!C31="ж",J65,"*"))</f>
        <v>*</v>
      </c>
      <c r="I65" s="18">
        <f>IF('5 б'!E31=0,0,IF('5 б'!E31&gt;7.1,0,IF('5 б'!E31&lt;3.35,70,LOOKUP('5 б'!E31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5" s="18">
        <f>IF('5 б'!E31=0,0,IF('5 б'!E31&gt;7.4,0,IF('5 б'!E31&lt;3.55,70,LOOKUP('5 б'!E31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5" s="18" t="str">
        <f>IF('5 б'!C31="м",L65,IF('5 б'!C31="ж",M65,"*"))</f>
        <v>*</v>
      </c>
      <c r="L65" s="18">
        <f>IF('5 б'!E31=0,0,IF('5 б'!E31&gt;7.05,0,IF('5 б'!E31&lt;3.3,70,LOOKUP('5 б'!E31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5" s="18">
        <f>IF('5 б'!E31=0,0,IF('5 б'!E31&gt;7.35,0,IF('5 б'!E31&lt;3.5,70,LOOKUP('5 б'!E31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5" s="18" t="str">
        <f>IF('5 б'!C31="м",O65,IF('5 б'!C31="ж",P65,"*"))</f>
        <v>*</v>
      </c>
      <c r="O65" s="18">
        <f>IF('5 б'!E31=0,0,IF('5 б'!E31&gt;7,0,IF('5 б'!E31&lt;3.25,70,LOOKUP('5 б'!E31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5" s="18">
        <f>IF('5 б'!E31=0,0,IF('5 б'!E31&gt;7.3,0,IF('5 б'!E31&lt;3.45,70,LOOKUP('5 б'!E31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5" s="18" t="str">
        <f>IF('5 б'!C31="м",R65,IF('5 б'!C31="ж",S65,"*"))</f>
        <v>*</v>
      </c>
      <c r="R65" s="18">
        <f>IF('5 б'!E31=0,0,IF('5 б'!E31&gt;6.4,0,IF('5 б'!E31&lt;3.1,70,LOOKUP('5 б'!E31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5" s="18">
        <f>IF('5 б'!E31=0,0,IF('5 б'!E31&gt;7.05,0,IF('5 б'!E31&lt;3.25,70,LOOKUP('5 б'!E31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5" s="18" t="str">
        <f>IF('5 б'!C31="м",U65,IF('5 б'!C31="ж",V65,"*"))</f>
        <v>*</v>
      </c>
      <c r="U65" s="18">
        <f>IF('5 б'!E31=0,0,IF('5 б'!E31&gt;6.15,0,IF('5 б'!E31&lt;3,70,LOOKUP('5 б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5" s="18">
        <f>IF('5 б'!E31=0,0,IF('5 б'!E31&gt;6.45,0,IF('5 б'!E31&lt;3.15,70,LOOKUP('5 б'!E31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5" s="18" t="str">
        <f>IF('5 б'!C31="м",X65,IF('5 б'!C31="ж",Y65,"*"))</f>
        <v>*</v>
      </c>
      <c r="X65" s="18">
        <f>IF('5 б'!E31=0,0,IF('5 б'!E31&gt;5.55,0,IF('5 б'!E31&lt;2.55,70,LOOKUP('5 б'!E31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5" s="18">
        <f>IF('5 б'!E31=0,0,IF('5 б'!E31&gt;6.3,0,IF('5 б'!E31&lt;3.1,70,LOOKUP('5 б'!E31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5" s="18" t="str">
        <f>IF('5 б'!C31="м",AA65,IF('5 б'!C31="ж",AB65,"*"))</f>
        <v>*</v>
      </c>
      <c r="AA65" s="18">
        <f>IF('5 б'!E31=0,0,IF('5 б'!E31&gt;5.45,0,IF('5 б'!E31&lt;2.5,70,LOOKUP('5 б'!E31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5" s="18">
        <f>IF('5 б'!E31=0,0,IF('5 б'!E31&gt;6.15,0,IF('5 б'!E31&lt;3.05,70,LOOKUP('5 б'!E31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5" s="18" t="str">
        <f>IF('5 б'!C31="м",AD65,IF('5 б'!C31="ж",AE65,"*"))</f>
        <v>*</v>
      </c>
      <c r="AD65" s="18">
        <f>IF('5 б'!E31=0,0,IF('5 б'!E31&gt;5.35,0,IF('5 б'!E31&lt;2.45,70,LOOKUP('5 б'!E31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5" s="18">
        <f>IF('5 б'!E31=0,0,IF('5 б'!E31&gt;6.15,0,IF('5 б'!E31&lt;3.05,70,LOOKUP('5 б'!E31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5" s="18" t="str">
        <f>IF('5 б'!C31="м",AG65,IF('5 б'!C31="ж",AH65,"*"))</f>
        <v>*</v>
      </c>
      <c r="AG65" s="18">
        <f>IF('5 б'!E31=0,0,IF('5 б'!E31&gt;5.25,0,IF('5 б'!E31&lt;2.41,70,LOOKUP('5 б'!E31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5" s="18">
        <f>IF('5 б'!E31=0,0,IF('5 б'!E31&gt;6.05,0,IF('5 б'!E31&lt;3,70,LOOKUP('5 б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5" s="18" t="str">
        <f>IF('5 б'!C31="м",AJ65,IF('5 б'!C31="ж",AK65,"*"))</f>
        <v>*</v>
      </c>
      <c r="AJ65" s="18">
        <f>IF('5 б'!E31=0,0,IF('5 б'!E31&gt;5.15,0,IF('5 б'!E31&lt;2.38,70,LOOKUP('5 б'!E31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5" s="18">
        <f>IF('5 б'!E31=0,0,IF('5 б'!E31&gt;6.05,0,IF('5 б'!E31&lt;3,70,LOOKUP('5 б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5" s="18" t="str">
        <f t="shared" si="11"/>
        <v>*</v>
      </c>
    </row>
    <row r="66" spans="2:38" ht="12.75" hidden="1" x14ac:dyDescent="0.2">
      <c r="B66" s="17"/>
      <c r="C66" s="15"/>
      <c r="D66" s="16"/>
      <c r="E66" s="18" t="str">
        <f>IF('5 б'!C32="м",F66,IF('5 б'!C32="ж",G66,"*"))</f>
        <v>*</v>
      </c>
      <c r="F66" s="18">
        <f>IF('5 б'!E32=0,0,IF('5 б'!E32&gt;7.2,0,IF('5 б'!E32&lt;3.45,70,LOOKUP('5 б'!E32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6" s="18">
        <f>IF('5 б'!E32=0,0,IF('5 б'!E32&gt;7.55,0,IF('5 б'!E32&lt;4.1,70,LOOKUP('5 б'!E32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6" s="18" t="str">
        <f>IF('5 б'!C32="м",I66,IF('5 б'!C32="ж",J66,"*"))</f>
        <v>*</v>
      </c>
      <c r="I66" s="18">
        <f>IF('5 б'!E32=0,0,IF('5 б'!E32&gt;7.1,0,IF('5 б'!E32&lt;3.35,70,LOOKUP('5 б'!E32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6" s="18">
        <f>IF('5 б'!E32=0,0,IF('5 б'!E32&gt;7.4,0,IF('5 б'!E32&lt;3.55,70,LOOKUP('5 б'!E32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6" s="18" t="str">
        <f>IF('5 б'!C32="м",L66,IF('5 б'!C32="ж",M66,"*"))</f>
        <v>*</v>
      </c>
      <c r="L66" s="18">
        <f>IF('5 б'!E32=0,0,IF('5 б'!E32&gt;7.05,0,IF('5 б'!E32&lt;3.3,70,LOOKUP('5 б'!E32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6" s="18">
        <f>IF('5 б'!E32=0,0,IF('5 б'!E32&gt;7.35,0,IF('5 б'!E32&lt;3.5,70,LOOKUP('5 б'!E32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6" s="18" t="str">
        <f>IF('5 б'!C32="м",O66,IF('5 б'!C32="ж",P66,"*"))</f>
        <v>*</v>
      </c>
      <c r="O66" s="18">
        <f>IF('5 б'!E32=0,0,IF('5 б'!E32&gt;7,0,IF('5 б'!E32&lt;3.25,70,LOOKUP('5 б'!E32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6" s="18">
        <f>IF('5 б'!E32=0,0,IF('5 б'!E32&gt;7.3,0,IF('5 б'!E32&lt;3.45,70,LOOKUP('5 б'!E32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6" s="18" t="str">
        <f>IF('5 б'!C32="м",R66,IF('5 б'!C32="ж",S66,"*"))</f>
        <v>*</v>
      </c>
      <c r="R66" s="18">
        <f>IF('5 б'!E32=0,0,IF('5 б'!E32&gt;6.4,0,IF('5 б'!E32&lt;3.1,70,LOOKUP('5 б'!E32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6" s="18">
        <f>IF('5 б'!E32=0,0,IF('5 б'!E32&gt;7.05,0,IF('5 б'!E32&lt;3.25,70,LOOKUP('5 б'!E32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6" s="18" t="str">
        <f>IF('5 б'!C32="м",U66,IF('5 б'!C32="ж",V66,"*"))</f>
        <v>*</v>
      </c>
      <c r="U66" s="18">
        <f>IF('5 б'!E32=0,0,IF('5 б'!E32&gt;6.15,0,IF('5 б'!E32&lt;3,70,LOOKUP('5 б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6" s="18">
        <f>IF('5 б'!E32=0,0,IF('5 б'!E32&gt;6.45,0,IF('5 б'!E32&lt;3.15,70,LOOKUP('5 б'!E32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6" s="18" t="str">
        <f>IF('5 б'!C32="м",X66,IF('5 б'!C32="ж",Y66,"*"))</f>
        <v>*</v>
      </c>
      <c r="X66" s="18">
        <f>IF('5 б'!E32=0,0,IF('5 б'!E32&gt;5.55,0,IF('5 б'!E32&lt;2.55,70,LOOKUP('5 б'!E32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6" s="18">
        <f>IF('5 б'!E32=0,0,IF('5 б'!E32&gt;6.3,0,IF('5 б'!E32&lt;3.1,70,LOOKUP('5 б'!E32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6" s="18" t="str">
        <f>IF('5 б'!C32="м",AA66,IF('5 б'!C32="ж",AB66,"*"))</f>
        <v>*</v>
      </c>
      <c r="AA66" s="18">
        <f>IF('5 б'!E32=0,0,IF('5 б'!E32&gt;5.45,0,IF('5 б'!E32&lt;2.5,70,LOOKUP('5 б'!E32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6" s="18">
        <f>IF('5 б'!E32=0,0,IF('5 б'!E32&gt;6.15,0,IF('5 б'!E32&lt;3.05,70,LOOKUP('5 б'!E32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6" s="18" t="str">
        <f>IF('5 б'!C32="м",AD66,IF('5 б'!C32="ж",AE66,"*"))</f>
        <v>*</v>
      </c>
      <c r="AD66" s="18">
        <f>IF('5 б'!E32=0,0,IF('5 б'!E32&gt;5.35,0,IF('5 б'!E32&lt;2.45,70,LOOKUP('5 б'!E32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6" s="18">
        <f>IF('5 б'!E32=0,0,IF('5 б'!E32&gt;6.15,0,IF('5 б'!E32&lt;3.05,70,LOOKUP('5 б'!E32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6" s="18" t="str">
        <f>IF('5 б'!C32="м",AG66,IF('5 б'!C32="ж",AH66,"*"))</f>
        <v>*</v>
      </c>
      <c r="AG66" s="18">
        <f>IF('5 б'!E32=0,0,IF('5 б'!E32&gt;5.25,0,IF('5 б'!E32&lt;2.41,70,LOOKUP('5 б'!E32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6" s="18">
        <f>IF('5 б'!E32=0,0,IF('5 б'!E32&gt;6.05,0,IF('5 б'!E32&lt;3,70,LOOKUP('5 б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6" s="18" t="str">
        <f>IF('5 б'!C32="м",AJ66,IF('5 б'!C32="ж",AK66,"*"))</f>
        <v>*</v>
      </c>
      <c r="AJ66" s="18">
        <f>IF('5 б'!E32=0,0,IF('5 б'!E32&gt;5.15,0,IF('5 б'!E32&lt;2.38,70,LOOKUP('5 б'!E32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6" s="18">
        <f>IF('5 б'!E32=0,0,IF('5 б'!E32&gt;6.05,0,IF('5 б'!E32&lt;3,70,LOOKUP('5 б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6" s="18" t="str">
        <f t="shared" si="11"/>
        <v>*</v>
      </c>
    </row>
    <row r="67" spans="2:38" ht="12.75" hidden="1" x14ac:dyDescent="0.2">
      <c r="B67" s="17"/>
      <c r="C67" s="15"/>
      <c r="D67" s="16"/>
      <c r="E67" s="18" t="str">
        <f>IF('5 б'!C33="м",F67,IF('5 б'!C33="ж",G67,"*"))</f>
        <v>*</v>
      </c>
      <c r="F67" s="18">
        <f>IF('5 б'!E33=0,0,IF('5 б'!E33&gt;7.2,0,IF('5 б'!E33&lt;3.45,70,LOOKUP('5 б'!E33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7" s="18">
        <f>IF('5 б'!E33=0,0,IF('5 б'!E33&gt;7.55,0,IF('5 б'!E33&lt;4.1,70,LOOKUP('5 б'!E33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7" s="18" t="str">
        <f>IF('5 б'!C33="м",I67,IF('5 б'!C33="ж",J67,"*"))</f>
        <v>*</v>
      </c>
      <c r="I67" s="18">
        <f>IF('5 б'!E33=0,0,IF('5 б'!E33&gt;7.1,0,IF('5 б'!E33&lt;3.35,70,LOOKUP('5 б'!E33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7" s="18">
        <f>IF('5 б'!E33=0,0,IF('5 б'!E33&gt;7.4,0,IF('5 б'!E33&lt;3.55,70,LOOKUP('5 б'!E33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7" s="18" t="str">
        <f>IF('5 б'!C33="м",L67,IF('5 б'!C33="ж",M67,"*"))</f>
        <v>*</v>
      </c>
      <c r="L67" s="18">
        <f>IF('5 б'!E33=0,0,IF('5 б'!E33&gt;7.05,0,IF('5 б'!E33&lt;3.3,70,LOOKUP('5 б'!E33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7" s="18">
        <f>IF('5 б'!E33=0,0,IF('5 б'!E33&gt;7.35,0,IF('5 б'!E33&lt;3.5,70,LOOKUP('5 б'!E33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7" s="18" t="str">
        <f>IF('5 б'!C33="м",O67,IF('5 б'!C33="ж",P67,"*"))</f>
        <v>*</v>
      </c>
      <c r="O67" s="18">
        <f>IF('5 б'!E33=0,0,IF('5 б'!E33&gt;7,0,IF('5 б'!E33&lt;3.25,70,LOOKUP('5 б'!E33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7" s="18">
        <f>IF('5 б'!E33=0,0,IF('5 б'!E33&gt;7.3,0,IF('5 б'!E33&lt;3.45,70,LOOKUP('5 б'!E33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7" s="18" t="str">
        <f>IF('5 б'!C33="м",R67,IF('5 б'!C33="ж",S67,"*"))</f>
        <v>*</v>
      </c>
      <c r="R67" s="18">
        <f>IF('5 б'!E33=0,0,IF('5 б'!E33&gt;6.4,0,IF('5 б'!E33&lt;3.1,70,LOOKUP('5 б'!E33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7" s="18">
        <f>IF('5 б'!E33=0,0,IF('5 б'!E33&gt;7.05,0,IF('5 б'!E33&lt;3.25,70,LOOKUP('5 б'!E33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7" s="18" t="str">
        <f>IF('5 б'!C33="м",U67,IF('5 б'!C33="ж",V67,"*"))</f>
        <v>*</v>
      </c>
      <c r="U67" s="18">
        <f>IF('5 б'!E33=0,0,IF('5 б'!E33&gt;6.15,0,IF('5 б'!E33&lt;3,70,LOOKUP('5 б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7" s="18">
        <f>IF('5 б'!E33=0,0,IF('5 б'!E33&gt;6.45,0,IF('5 б'!E33&lt;3.15,70,LOOKUP('5 б'!E33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7" s="18" t="str">
        <f>IF('5 б'!C33="м",X67,IF('5 б'!C33="ж",Y67,"*"))</f>
        <v>*</v>
      </c>
      <c r="X67" s="18">
        <f>IF('5 б'!E33=0,0,IF('5 б'!E33&gt;5.55,0,IF('5 б'!E33&lt;2.55,70,LOOKUP('5 б'!E33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7" s="18">
        <f>IF('5 б'!E33=0,0,IF('5 б'!E33&gt;6.3,0,IF('5 б'!E33&lt;3.1,70,LOOKUP('5 б'!E33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7" s="18" t="str">
        <f>IF('5 б'!C33="м",AA67,IF('5 б'!C33="ж",AB67,"*"))</f>
        <v>*</v>
      </c>
      <c r="AA67" s="18">
        <f>IF('5 б'!E33=0,0,IF('5 б'!E33&gt;5.45,0,IF('5 б'!E33&lt;2.5,70,LOOKUP('5 б'!E33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7" s="18">
        <f>IF('5 б'!E33=0,0,IF('5 б'!E33&gt;6.15,0,IF('5 б'!E33&lt;3.05,70,LOOKUP('5 б'!E33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7" s="18" t="str">
        <f>IF('5 б'!C33="м",AD67,IF('5 б'!C33="ж",AE67,"*"))</f>
        <v>*</v>
      </c>
      <c r="AD67" s="18">
        <f>IF('5 б'!E33=0,0,IF('5 б'!E33&gt;5.35,0,IF('5 б'!E33&lt;2.45,70,LOOKUP('5 б'!E33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7" s="18">
        <f>IF('5 б'!E33=0,0,IF('5 б'!E33&gt;6.15,0,IF('5 б'!E33&lt;3.05,70,LOOKUP('5 б'!E33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7" s="18" t="str">
        <f>IF('5 б'!C33="м",AG67,IF('5 б'!C33="ж",AH67,"*"))</f>
        <v>*</v>
      </c>
      <c r="AG67" s="18">
        <f>IF('5 б'!E33=0,0,IF('5 б'!E33&gt;5.25,0,IF('5 б'!E33&lt;2.41,70,LOOKUP('5 б'!E33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7" s="18">
        <f>IF('5 б'!E33=0,0,IF('5 б'!E33&gt;6.05,0,IF('5 б'!E33&lt;3,70,LOOKUP('5 б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7" s="18" t="str">
        <f>IF('5 б'!C33="м",AJ67,IF('5 б'!C33="ж",AK67,"*"))</f>
        <v>*</v>
      </c>
      <c r="AJ67" s="18">
        <f>IF('5 б'!E33=0,0,IF('5 б'!E33&gt;5.15,0,IF('5 б'!E33&lt;2.38,70,LOOKUP('5 б'!E33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7" s="18">
        <f>IF('5 б'!E33=0,0,IF('5 б'!E33&gt;6.05,0,IF('5 б'!E33&lt;3,70,LOOKUP('5 б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7" s="18" t="str">
        <f t="shared" si="11"/>
        <v>*</v>
      </c>
    </row>
    <row r="68" spans="2:38" ht="12.75" hidden="1" x14ac:dyDescent="0.2">
      <c r="B68" s="17"/>
      <c r="C68" s="15"/>
      <c r="D68" s="16"/>
      <c r="E68" s="18" t="str">
        <f>IF('5 б'!C34="м",F68,IF('5 б'!C34="ж",G68,"*"))</f>
        <v>*</v>
      </c>
      <c r="F68" s="18">
        <f>IF('5 б'!E34=0,0,IF('5 б'!E34&gt;7.2,0,IF('5 б'!E34&lt;3.45,70,LOOKUP('5 б'!E34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8" s="18">
        <f>IF('5 б'!E34=0,0,IF('5 б'!E34&gt;7.55,0,IF('5 б'!E34&lt;4.1,70,LOOKUP('5 б'!E34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8" s="18" t="str">
        <f>IF('5 б'!C34="м",I68,IF('5 б'!C34="ж",J68,"*"))</f>
        <v>*</v>
      </c>
      <c r="I68" s="18">
        <f>IF('5 б'!E34=0,0,IF('5 б'!E34&gt;7.1,0,IF('5 б'!E34&lt;3.35,70,LOOKUP('5 б'!E34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8" s="18">
        <f>IF('5 б'!E34=0,0,IF('5 б'!E34&gt;7.4,0,IF('5 б'!E34&lt;3.55,70,LOOKUP('5 б'!E34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8" s="18" t="str">
        <f>IF('5 б'!C34="м",L68,IF('5 б'!C34="ж",M68,"*"))</f>
        <v>*</v>
      </c>
      <c r="L68" s="18">
        <f>IF('5 б'!E34=0,0,IF('5 б'!E34&gt;7.05,0,IF('5 б'!E34&lt;3.3,70,LOOKUP('5 б'!E34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8" s="18">
        <f>IF('5 б'!E34=0,0,IF('5 б'!E34&gt;7.35,0,IF('5 б'!E34&lt;3.5,70,LOOKUP('5 б'!E34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8" s="18" t="str">
        <f>IF('5 б'!C34="м",O68,IF('5 б'!C34="ж",P68,"*"))</f>
        <v>*</v>
      </c>
      <c r="O68" s="18">
        <f>IF('5 б'!E34=0,0,IF('5 б'!E34&gt;7,0,IF('5 б'!E34&lt;3.25,70,LOOKUP('5 б'!E34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8" s="18">
        <f>IF('5 б'!E34=0,0,IF('5 б'!E34&gt;7.3,0,IF('5 б'!E34&lt;3.45,70,LOOKUP('5 б'!E34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8" s="18" t="str">
        <f>IF('5 б'!C34="м",R68,IF('5 б'!C34="ж",S68,"*"))</f>
        <v>*</v>
      </c>
      <c r="R68" s="18">
        <f>IF('5 б'!E34=0,0,IF('5 б'!E34&gt;6.4,0,IF('5 б'!E34&lt;3.1,70,LOOKUP('5 б'!E34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8" s="18">
        <f>IF('5 б'!E34=0,0,IF('5 б'!E34&gt;7.05,0,IF('5 б'!E34&lt;3.25,70,LOOKUP('5 б'!E34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8" s="18" t="str">
        <f>IF('5 б'!C34="м",U68,IF('5 б'!C34="ж",V68,"*"))</f>
        <v>*</v>
      </c>
      <c r="U68" s="18">
        <f>IF('5 б'!E34=0,0,IF('5 б'!E34&gt;6.15,0,IF('5 б'!E34&lt;3,70,LOOKUP('5 б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8" s="18">
        <f>IF('5 б'!E34=0,0,IF('5 б'!E34&gt;6.45,0,IF('5 б'!E34&lt;3.15,70,LOOKUP('5 б'!E34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8" s="18" t="str">
        <f>IF('5 б'!C34="м",X68,IF('5 б'!C34="ж",Y68,"*"))</f>
        <v>*</v>
      </c>
      <c r="X68" s="18">
        <f>IF('5 б'!E34=0,0,IF('5 б'!E34&gt;5.55,0,IF('5 б'!E34&lt;2.55,70,LOOKUP('5 б'!E34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8" s="18">
        <f>IF('5 б'!E34=0,0,IF('5 б'!E34&gt;6.3,0,IF('5 б'!E34&lt;3.1,70,LOOKUP('5 б'!E34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8" s="18" t="str">
        <f>IF('5 б'!C34="м",AA68,IF('5 б'!C34="ж",AB68,"*"))</f>
        <v>*</v>
      </c>
      <c r="AA68" s="18">
        <f>IF('5 б'!E34=0,0,IF('5 б'!E34&gt;5.45,0,IF('5 б'!E34&lt;2.5,70,LOOKUP('5 б'!E34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8" s="18">
        <f>IF('5 б'!E34=0,0,IF('5 б'!E34&gt;6.15,0,IF('5 б'!E34&lt;3.05,70,LOOKUP('5 б'!E34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8" s="18" t="str">
        <f>IF('5 б'!C34="м",AD68,IF('5 б'!C34="ж",AE68,"*"))</f>
        <v>*</v>
      </c>
      <c r="AD68" s="18">
        <f>IF('5 б'!E34=0,0,IF('5 б'!E34&gt;5.35,0,IF('5 б'!E34&lt;2.45,70,LOOKUP('5 б'!E34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8" s="18">
        <f>IF('5 б'!E34=0,0,IF('5 б'!E34&gt;6.15,0,IF('5 б'!E34&lt;3.05,70,LOOKUP('5 б'!E34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8" s="18" t="str">
        <f>IF('5 б'!C34="м",AG68,IF('5 б'!C34="ж",AH68,"*"))</f>
        <v>*</v>
      </c>
      <c r="AG68" s="18">
        <f>IF('5 б'!E34=0,0,IF('5 б'!E34&gt;5.25,0,IF('5 б'!E34&lt;2.41,70,LOOKUP('5 б'!E34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8" s="18">
        <f>IF('5 б'!E34=0,0,IF('5 б'!E34&gt;6.05,0,IF('5 б'!E34&lt;3,70,LOOKUP('5 б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8" s="18" t="str">
        <f>IF('5 б'!C34="м",AJ68,IF('5 б'!C34="ж",AK68,"*"))</f>
        <v>*</v>
      </c>
      <c r="AJ68" s="18">
        <f>IF('5 б'!E34=0,0,IF('5 б'!E34&gt;5.15,0,IF('5 б'!E34&lt;2.38,70,LOOKUP('5 б'!E34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8" s="18">
        <f>IF('5 б'!E34=0,0,IF('5 б'!E34&gt;6.05,0,IF('5 б'!E34&lt;3,70,LOOKUP('5 б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8" s="18" t="str">
        <f t="shared" si="11"/>
        <v>*</v>
      </c>
    </row>
    <row r="69" spans="2:38" ht="12.75" hidden="1" x14ac:dyDescent="0.2">
      <c r="B69" s="17"/>
      <c r="C69" s="15"/>
      <c r="D69" s="16"/>
      <c r="E69" s="18" t="str">
        <f>IF('5 б'!C35="м",F69,IF('5 б'!C35="ж",G69,"*"))</f>
        <v>*</v>
      </c>
      <c r="F69" s="18">
        <f>IF('5 б'!E35=0,0,IF('5 б'!E35&gt;7.2,0,IF('5 б'!E35&lt;3.45,70,LOOKUP('5 б'!E35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9" s="18">
        <f>IF('5 б'!E35=0,0,IF('5 б'!E35&gt;7.55,0,IF('5 б'!E35&lt;4.1,70,LOOKUP('5 б'!E35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9" s="18" t="str">
        <f>IF('5 б'!C35="м",I69,IF('5 б'!C35="ж",J69,"*"))</f>
        <v>*</v>
      </c>
      <c r="I69" s="18">
        <f>IF('5 б'!E35=0,0,IF('5 б'!E35&gt;7.1,0,IF('5 б'!E35&lt;3.35,70,LOOKUP('5 б'!E35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9" s="18">
        <f>IF('5 б'!E35=0,0,IF('5 б'!E35&gt;7.4,0,IF('5 б'!E35&lt;3.55,70,LOOKUP('5 б'!E35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9" s="18" t="str">
        <f>IF('5 б'!C35="м",L69,IF('5 б'!C35="ж",M69,"*"))</f>
        <v>*</v>
      </c>
      <c r="L69" s="18">
        <f>IF('5 б'!E35=0,0,IF('5 б'!E35&gt;7.05,0,IF('5 б'!E35&lt;3.3,70,LOOKUP('5 б'!E35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9" s="18">
        <f>IF('5 б'!E35=0,0,IF('5 б'!E35&gt;7.35,0,IF('5 б'!E35&lt;3.5,70,LOOKUP('5 б'!E35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9" s="18" t="str">
        <f>IF('5 б'!C35="м",O69,IF('5 б'!C35="ж",P69,"*"))</f>
        <v>*</v>
      </c>
      <c r="O69" s="18">
        <f>IF('5 б'!E35=0,0,IF('5 б'!E35&gt;7,0,IF('5 б'!E35&lt;3.25,70,LOOKUP('5 б'!E35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9" s="18">
        <f>IF('5 б'!E35=0,0,IF('5 б'!E35&gt;7.3,0,IF('5 б'!E35&lt;3.45,70,LOOKUP('5 б'!E35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9" s="18" t="str">
        <f>IF('5 б'!C35="м",R69,IF('5 б'!C35="ж",S69,"*"))</f>
        <v>*</v>
      </c>
      <c r="R69" s="18">
        <f>IF('5 б'!E35=0,0,IF('5 б'!E35&gt;6.4,0,IF('5 б'!E35&lt;3.1,70,LOOKUP('5 б'!E35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9" s="18">
        <f>IF('5 б'!E35=0,0,IF('5 б'!E35&gt;7.05,0,IF('5 б'!E35&lt;3.25,70,LOOKUP('5 б'!E35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9" s="18" t="str">
        <f>IF('5 б'!C35="м",U69,IF('5 б'!C35="ж",V69,"*"))</f>
        <v>*</v>
      </c>
      <c r="U69" s="18">
        <f>IF('5 б'!E35=0,0,IF('5 б'!E35&gt;6.15,0,IF('5 б'!E35&lt;3,70,LOOKUP('5 б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9" s="18">
        <f>IF('5 б'!E35=0,0,IF('5 б'!E35&gt;6.45,0,IF('5 б'!E35&lt;3.15,70,LOOKUP('5 б'!E35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9" s="18" t="str">
        <f>IF('5 б'!C35="м",X69,IF('5 б'!C35="ж",Y69,"*"))</f>
        <v>*</v>
      </c>
      <c r="X69" s="18">
        <f>IF('5 б'!E35=0,0,IF('5 б'!E35&gt;5.55,0,IF('5 б'!E35&lt;2.55,70,LOOKUP('5 б'!E35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9" s="18">
        <f>IF('5 б'!E35=0,0,IF('5 б'!E35&gt;6.3,0,IF('5 б'!E35&lt;3.1,70,LOOKUP('5 б'!E35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9" s="18" t="str">
        <f>IF('5 б'!C35="м",AA69,IF('5 б'!C35="ж",AB69,"*"))</f>
        <v>*</v>
      </c>
      <c r="AA69" s="18">
        <f>IF('5 б'!E35=0,0,IF('5 б'!E35&gt;5.45,0,IF('5 б'!E35&lt;2.5,70,LOOKUP('5 б'!E35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9" s="18">
        <f>IF('5 б'!E35=0,0,IF('5 б'!E35&gt;6.15,0,IF('5 б'!E35&lt;3.05,70,LOOKUP('5 б'!E35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9" s="18" t="str">
        <f>IF('5 б'!C35="м",AD69,IF('5 б'!C35="ж",AE69,"*"))</f>
        <v>*</v>
      </c>
      <c r="AD69" s="18">
        <f>IF('5 б'!E35=0,0,IF('5 б'!E35&gt;5.35,0,IF('5 б'!E35&lt;2.45,70,LOOKUP('5 б'!E35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9" s="18">
        <f>IF('5 б'!E35=0,0,IF('5 б'!E35&gt;6.15,0,IF('5 б'!E35&lt;3.05,70,LOOKUP('5 б'!E35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9" s="18" t="str">
        <f>IF('5 б'!C35="м",AG69,IF('5 б'!C35="ж",AH69,"*"))</f>
        <v>*</v>
      </c>
      <c r="AG69" s="18">
        <f>IF('5 б'!E35=0,0,IF('5 б'!E35&gt;5.25,0,IF('5 б'!E35&lt;2.41,70,LOOKUP('5 б'!E35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9" s="18">
        <f>IF('5 б'!E35=0,0,IF('5 б'!E35&gt;6.05,0,IF('5 б'!E35&lt;3,70,LOOKUP('5 б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9" s="18" t="str">
        <f>IF('5 б'!C35="м",AJ69,IF('5 б'!C35="ж",AK69,"*"))</f>
        <v>*</v>
      </c>
      <c r="AJ69" s="18">
        <f>IF('5 б'!E35=0,0,IF('5 б'!E35&gt;5.15,0,IF('5 б'!E35&lt;2.38,70,LOOKUP('5 б'!E35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9" s="18">
        <f>IF('5 б'!E35=0,0,IF('5 б'!E35&gt;6.05,0,IF('5 б'!E35&lt;3,70,LOOKUP('5 б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9" s="18" t="str">
        <f t="shared" si="11"/>
        <v>*</v>
      </c>
    </row>
    <row r="70" spans="2:38" ht="12.75" hidden="1" x14ac:dyDescent="0.2">
      <c r="B70" s="17"/>
      <c r="C70" s="15"/>
      <c r="D70" s="16"/>
      <c r="E70" s="18" t="str">
        <f>IF('5 б'!C36="м",F70,IF('5 б'!C36="ж",G70,"*"))</f>
        <v>*</v>
      </c>
      <c r="F70" s="18">
        <f>IF('5 б'!E36=0,0,IF('5 б'!E36&gt;7.2,0,IF('5 б'!E36&lt;3.45,70,LOOKUP('5 б'!E36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0" s="18">
        <f>IF('5 б'!E36=0,0,IF('5 б'!E36&gt;7.55,0,IF('5 б'!E36&lt;4.1,70,LOOKUP('5 б'!E36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0" s="18" t="str">
        <f>IF('5 б'!C36="м",I70,IF('5 б'!C36="ж",J70,"*"))</f>
        <v>*</v>
      </c>
      <c r="I70" s="18">
        <f>IF('5 б'!E36=0,0,IF('5 б'!E36&gt;7.1,0,IF('5 б'!E36&lt;3.35,70,LOOKUP('5 б'!E36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0" s="18">
        <f>IF('5 б'!E36=0,0,IF('5 б'!E36&gt;7.4,0,IF('5 б'!E36&lt;3.55,70,LOOKUP('5 б'!E36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0" s="18" t="str">
        <f>IF('5 б'!C36="м",L70,IF('5 б'!C36="ж",M70,"*"))</f>
        <v>*</v>
      </c>
      <c r="L70" s="18">
        <f>IF('5 б'!E36=0,0,IF('5 б'!E36&gt;7.05,0,IF('5 б'!E36&lt;3.3,70,LOOKUP('5 б'!E36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0" s="18">
        <f>IF('5 б'!E36=0,0,IF('5 б'!E36&gt;7.35,0,IF('5 б'!E36&lt;3.5,70,LOOKUP('5 б'!E36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0" s="18" t="str">
        <f>IF('5 б'!C36="м",O70,IF('5 б'!C36="ж",P70,"*"))</f>
        <v>*</v>
      </c>
      <c r="O70" s="18">
        <f>IF('5 б'!E36=0,0,IF('5 б'!E36&gt;7,0,IF('5 б'!E36&lt;3.25,70,LOOKUP('5 б'!E36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0" s="18">
        <f>IF('5 б'!E36=0,0,IF('5 б'!E36&gt;7.3,0,IF('5 б'!E36&lt;3.45,70,LOOKUP('5 б'!E36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0" s="18" t="str">
        <f>IF('5 б'!C36="м",R70,IF('5 б'!C36="ж",S70,"*"))</f>
        <v>*</v>
      </c>
      <c r="R70" s="18">
        <f>IF('5 б'!E36=0,0,IF('5 б'!E36&gt;6.4,0,IF('5 б'!E36&lt;3.1,70,LOOKUP('5 б'!E36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0" s="18">
        <f>IF('5 б'!E36=0,0,IF('5 б'!E36&gt;7.05,0,IF('5 б'!E36&lt;3.25,70,LOOKUP('5 б'!E36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0" s="18" t="str">
        <f>IF('5 б'!C36="м",U70,IF('5 б'!C36="ж",V70,"*"))</f>
        <v>*</v>
      </c>
      <c r="U70" s="18">
        <f>IF('5 б'!E36=0,0,IF('5 б'!E36&gt;6.15,0,IF('5 б'!E36&lt;3,70,LOOKUP('5 б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0" s="18">
        <f>IF('5 б'!E36=0,0,IF('5 б'!E36&gt;6.45,0,IF('5 б'!E36&lt;3.15,70,LOOKUP('5 б'!E36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0" s="18" t="str">
        <f>IF('5 б'!C36="м",X70,IF('5 б'!C36="ж",Y70,"*"))</f>
        <v>*</v>
      </c>
      <c r="X70" s="18">
        <f>IF('5 б'!E36=0,0,IF('5 б'!E36&gt;5.55,0,IF('5 б'!E36&lt;2.55,70,LOOKUP('5 б'!E36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0" s="18">
        <f>IF('5 б'!E36=0,0,IF('5 б'!E36&gt;6.3,0,IF('5 б'!E36&lt;3.1,70,LOOKUP('5 б'!E36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0" s="18" t="str">
        <f>IF('5 б'!C36="м",AA70,IF('5 б'!C36="ж",AB70,"*"))</f>
        <v>*</v>
      </c>
      <c r="AA70" s="18">
        <f>IF('5 б'!E36=0,0,IF('5 б'!E36&gt;5.45,0,IF('5 б'!E36&lt;2.5,70,LOOKUP('5 б'!E36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0" s="18">
        <f>IF('5 б'!E36=0,0,IF('5 б'!E36&gt;6.15,0,IF('5 б'!E36&lt;3.05,70,LOOKUP('5 б'!E36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0" s="18" t="str">
        <f>IF('5 б'!C36="м",AD70,IF('5 б'!C36="ж",AE70,"*"))</f>
        <v>*</v>
      </c>
      <c r="AD70" s="18">
        <f>IF('5 б'!E36=0,0,IF('5 б'!E36&gt;5.35,0,IF('5 б'!E36&lt;2.45,70,LOOKUP('5 б'!E36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0" s="18">
        <f>IF('5 б'!E36=0,0,IF('5 б'!E36&gt;6.15,0,IF('5 б'!E36&lt;3.05,70,LOOKUP('5 б'!E36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0" s="18" t="str">
        <f>IF('5 б'!C36="м",AG70,IF('5 б'!C36="ж",AH70,"*"))</f>
        <v>*</v>
      </c>
      <c r="AG70" s="18">
        <f>IF('5 б'!E36=0,0,IF('5 б'!E36&gt;5.25,0,IF('5 б'!E36&lt;2.41,70,LOOKUP('5 б'!E36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0" s="18">
        <f>IF('5 б'!E36=0,0,IF('5 б'!E36&gt;6.05,0,IF('5 б'!E36&lt;3,70,LOOKUP('5 б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0" s="18" t="str">
        <f>IF('5 б'!C36="м",AJ70,IF('5 б'!C36="ж",AK70,"*"))</f>
        <v>*</v>
      </c>
      <c r="AJ70" s="18">
        <f>IF('5 б'!E36=0,0,IF('5 б'!E36&gt;5.15,0,IF('5 б'!E36&lt;2.38,70,LOOKUP('5 б'!E36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0" s="18">
        <f>IF('5 б'!E36=0,0,IF('5 б'!E36&gt;6.05,0,IF('5 б'!E36&lt;3,70,LOOKUP('5 б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0" s="18" t="str">
        <f t="shared" si="11"/>
        <v>*</v>
      </c>
    </row>
    <row r="71" spans="2:38" ht="12.75" hidden="1" x14ac:dyDescent="0.2">
      <c r="B71" s="17"/>
      <c r="C71" s="15"/>
      <c r="D71" s="16"/>
      <c r="E71" s="18" t="str">
        <f>IF('5 б'!C37="м",F71,IF('5 б'!C37="ж",G71,"*"))</f>
        <v>*</v>
      </c>
      <c r="F71" s="18">
        <f>IF('5 б'!E37=0,0,IF('5 б'!E37&gt;7.2,0,IF('5 б'!E37&lt;3.45,70,LOOKUP('5 б'!E37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1" s="18">
        <f>IF('5 б'!E37=0,0,IF('5 б'!E37&gt;7.55,0,IF('5 б'!E37&lt;4.1,70,LOOKUP('5 б'!E37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1" s="18" t="str">
        <f>IF('5 б'!C37="м",I71,IF('5 б'!C37="ж",J71,"*"))</f>
        <v>*</v>
      </c>
      <c r="I71" s="18">
        <f>IF('5 б'!E37=0,0,IF('5 б'!E37&gt;7.1,0,IF('5 б'!E37&lt;3.35,70,LOOKUP('5 б'!E37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1" s="18">
        <f>IF('5 б'!E37=0,0,IF('5 б'!E37&gt;7.4,0,IF('5 б'!E37&lt;3.55,70,LOOKUP('5 б'!E37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1" s="18" t="str">
        <f>IF('5 б'!C37="м",L71,IF('5 б'!C37="ж",M71,"*"))</f>
        <v>*</v>
      </c>
      <c r="L71" s="18">
        <f>IF('5 б'!E37=0,0,IF('5 б'!E37&gt;7.05,0,IF('5 б'!E37&lt;3.3,70,LOOKUP('5 б'!E37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1" s="18">
        <f>IF('5 б'!E37=0,0,IF('5 б'!E37&gt;7.35,0,IF('5 б'!E37&lt;3.5,70,LOOKUP('5 б'!E37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1" s="18" t="str">
        <f>IF('5 б'!C37="м",O71,IF('5 б'!C37="ж",P71,"*"))</f>
        <v>*</v>
      </c>
      <c r="O71" s="18">
        <f>IF('5 б'!E37=0,0,IF('5 б'!E37&gt;7,0,IF('5 б'!E37&lt;3.25,70,LOOKUP('5 б'!E37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1" s="18">
        <f>IF('5 б'!E37=0,0,IF('5 б'!E37&gt;7.3,0,IF('5 б'!E37&lt;3.45,70,LOOKUP('5 б'!E37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1" s="18" t="str">
        <f>IF('5 б'!C37="м",R71,IF('5 б'!C37="ж",S71,"*"))</f>
        <v>*</v>
      </c>
      <c r="R71" s="18">
        <f>IF('5 б'!E37=0,0,IF('5 б'!E37&gt;6.4,0,IF('5 б'!E37&lt;3.1,70,LOOKUP('5 б'!E37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1" s="18">
        <f>IF('5 б'!E37=0,0,IF('5 б'!E37&gt;7.05,0,IF('5 б'!E37&lt;3.25,70,LOOKUP('5 б'!E37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1" s="18" t="str">
        <f>IF('5 б'!C37="м",U71,IF('5 б'!C37="ж",V71,"*"))</f>
        <v>*</v>
      </c>
      <c r="U71" s="18">
        <f>IF('5 б'!E37=0,0,IF('5 б'!E37&gt;6.15,0,IF('5 б'!E37&lt;3,70,LOOKUP('5 б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1" s="18">
        <f>IF('5 б'!E37=0,0,IF('5 б'!E37&gt;6.45,0,IF('5 б'!E37&lt;3.15,70,LOOKUP('5 б'!E37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1" s="18" t="str">
        <f>IF('5 б'!C37="м",X71,IF('5 б'!C37="ж",Y71,"*"))</f>
        <v>*</v>
      </c>
      <c r="X71" s="18">
        <f>IF('5 б'!E37=0,0,IF('5 б'!E37&gt;5.55,0,IF('5 б'!E37&lt;2.55,70,LOOKUP('5 б'!E37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1" s="18">
        <f>IF('5 б'!E37=0,0,IF('5 б'!E37&gt;6.3,0,IF('5 б'!E37&lt;3.1,70,LOOKUP('5 б'!E37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1" s="18" t="str">
        <f>IF('5 б'!C37="м",AA71,IF('5 б'!C37="ж",AB71,"*"))</f>
        <v>*</v>
      </c>
      <c r="AA71" s="18">
        <f>IF('5 б'!E37=0,0,IF('5 б'!E37&gt;5.45,0,IF('5 б'!E37&lt;2.5,70,LOOKUP('5 б'!E37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1" s="18">
        <f>IF('5 б'!E37=0,0,IF('5 б'!E37&gt;6.15,0,IF('5 б'!E37&lt;3.05,70,LOOKUP('5 б'!E37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1" s="18" t="str">
        <f>IF('5 б'!C37="м",AD71,IF('5 б'!C37="ж",AE71,"*"))</f>
        <v>*</v>
      </c>
      <c r="AD71" s="18">
        <f>IF('5 б'!E37=0,0,IF('5 б'!E37&gt;5.35,0,IF('5 б'!E37&lt;2.45,70,LOOKUP('5 б'!E37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1" s="18">
        <f>IF('5 б'!E37=0,0,IF('5 б'!E37&gt;6.15,0,IF('5 б'!E37&lt;3.05,70,LOOKUP('5 б'!E37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1" s="18" t="str">
        <f>IF('5 б'!C37="м",AG71,IF('5 б'!C37="ж",AH71,"*"))</f>
        <v>*</v>
      </c>
      <c r="AG71" s="18">
        <f>IF('5 б'!E37=0,0,IF('5 б'!E37&gt;5.25,0,IF('5 б'!E37&lt;2.41,70,LOOKUP('5 б'!E37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1" s="18">
        <f>IF('5 б'!E37=0,0,IF('5 б'!E37&gt;6.05,0,IF('5 б'!E37&lt;3,70,LOOKUP('5 б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1" s="18" t="str">
        <f>IF('5 б'!C37="м",AJ71,IF('5 б'!C37="ж",AK71,"*"))</f>
        <v>*</v>
      </c>
      <c r="AJ71" s="18">
        <f>IF('5 б'!E37=0,0,IF('5 б'!E37&gt;5.15,0,IF('5 б'!E37&lt;2.38,70,LOOKUP('5 б'!E37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1" s="18">
        <f>IF('5 б'!E37=0,0,IF('5 б'!E37&gt;6.05,0,IF('5 б'!E37&lt;3,70,LOOKUP('5 б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1" s="18" t="str">
        <f t="shared" si="11"/>
        <v>*</v>
      </c>
    </row>
    <row r="72" spans="2:38" ht="12.75" hidden="1" x14ac:dyDescent="0.2">
      <c r="B72" s="17"/>
      <c r="C72" s="15"/>
      <c r="D72" s="16"/>
      <c r="E72" s="18" t="str">
        <f>IF('5 б'!C38="м",F72,IF('5 б'!C38="ж",G72,"*"))</f>
        <v>*</v>
      </c>
      <c r="F72" s="18">
        <f>IF('5 б'!E38=0,0,IF('5 б'!E38&gt;7.2,0,IF('5 б'!E38&lt;3.45,70,LOOKUP('5 б'!E38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2" s="18">
        <f>IF('5 б'!E38=0,0,IF('5 б'!E38&gt;7.55,0,IF('5 б'!E38&lt;4.1,70,LOOKUP('5 б'!E38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2" s="18" t="str">
        <f>IF('5 б'!C38="м",I72,IF('5 б'!C38="ж",J72,"*"))</f>
        <v>*</v>
      </c>
      <c r="I72" s="18">
        <f>IF('5 б'!E38=0,0,IF('5 б'!E38&gt;7.1,0,IF('5 б'!E38&lt;3.35,70,LOOKUP('5 б'!E38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2" s="18">
        <f>IF('5 б'!E38=0,0,IF('5 б'!E38&gt;7.4,0,IF('5 б'!E38&lt;3.55,70,LOOKUP('5 б'!E38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2" s="18" t="str">
        <f>IF('5 б'!C38="м",L72,IF('5 б'!C38="ж",M72,"*"))</f>
        <v>*</v>
      </c>
      <c r="L72" s="18">
        <f>IF('5 б'!E38=0,0,IF('5 б'!E38&gt;7.05,0,IF('5 б'!E38&lt;3.3,70,LOOKUP('5 б'!E38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2" s="18">
        <f>IF('5 б'!E38=0,0,IF('5 б'!E38&gt;7.35,0,IF('5 б'!E38&lt;3.5,70,LOOKUP('5 б'!E38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2" s="18" t="str">
        <f>IF('5 б'!C38="м",O72,IF('5 б'!C38="ж",P72,"*"))</f>
        <v>*</v>
      </c>
      <c r="O72" s="18">
        <f>IF('5 б'!E38=0,0,IF('5 б'!E38&gt;7,0,IF('5 б'!E38&lt;3.25,70,LOOKUP('5 б'!E38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2" s="18">
        <f>IF('5 б'!E38=0,0,IF('5 б'!E38&gt;7.3,0,IF('5 б'!E38&lt;3.45,70,LOOKUP('5 б'!E38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2" s="18" t="str">
        <f>IF('5 б'!C38="м",R72,IF('5 б'!C38="ж",S72,"*"))</f>
        <v>*</v>
      </c>
      <c r="R72" s="18">
        <f>IF('5 б'!E38=0,0,IF('5 б'!E38&gt;6.4,0,IF('5 б'!E38&lt;3.1,70,LOOKUP('5 б'!E38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2" s="18">
        <f>IF('5 б'!E38=0,0,IF('5 б'!E38&gt;7.05,0,IF('5 б'!E38&lt;3.25,70,LOOKUP('5 б'!E38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2" s="18" t="str">
        <f>IF('5 б'!C38="м",U72,IF('5 б'!C38="ж",V72,"*"))</f>
        <v>*</v>
      </c>
      <c r="U72" s="18">
        <f>IF('5 б'!E38=0,0,IF('5 б'!E38&gt;6.15,0,IF('5 б'!E38&lt;3,70,LOOKUP('5 б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2" s="18">
        <f>IF('5 б'!E38=0,0,IF('5 б'!E38&gt;6.45,0,IF('5 б'!E38&lt;3.15,70,LOOKUP('5 б'!E38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2" s="18" t="str">
        <f>IF('5 б'!C38="м",X72,IF('5 б'!C38="ж",Y72,"*"))</f>
        <v>*</v>
      </c>
      <c r="X72" s="18">
        <f>IF('5 б'!E38=0,0,IF('5 б'!E38&gt;5.55,0,IF('5 б'!E38&lt;2.55,70,LOOKUP('5 б'!E38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2" s="18">
        <f>IF('5 б'!E38=0,0,IF('5 б'!E38&gt;6.3,0,IF('5 б'!E38&lt;3.1,70,LOOKUP('5 б'!E38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2" s="18" t="str">
        <f>IF('5 б'!C38="м",AA72,IF('5 б'!C38="ж",AB72,"*"))</f>
        <v>*</v>
      </c>
      <c r="AA72" s="18">
        <f>IF('5 б'!E38=0,0,IF('5 б'!E38&gt;5.45,0,IF('5 б'!E38&lt;2.5,70,LOOKUP('5 б'!E38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2" s="18">
        <f>IF('5 б'!E38=0,0,IF('5 б'!E38&gt;6.15,0,IF('5 б'!E38&lt;3.05,70,LOOKUP('5 б'!E38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2" s="18" t="str">
        <f>IF('5 б'!C38="м",AD72,IF('5 б'!C38="ж",AE72,"*"))</f>
        <v>*</v>
      </c>
      <c r="AD72" s="18">
        <f>IF('5 б'!E38=0,0,IF('5 б'!E38&gt;5.35,0,IF('5 б'!E38&lt;2.45,70,LOOKUP('5 б'!E38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2" s="18">
        <f>IF('5 б'!E38=0,0,IF('5 б'!E38&gt;6.15,0,IF('5 б'!E38&lt;3.05,70,LOOKUP('5 б'!E38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2" s="18" t="str">
        <f>IF('5 б'!C38="м",AG72,IF('5 б'!C38="ж",AH72,"*"))</f>
        <v>*</v>
      </c>
      <c r="AG72" s="18">
        <f>IF('5 б'!E38=0,0,IF('5 б'!E38&gt;5.25,0,IF('5 б'!E38&lt;2.41,70,LOOKUP('5 б'!E38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2" s="18">
        <f>IF('5 б'!E38=0,0,IF('5 б'!E38&gt;6.05,0,IF('5 б'!E38&lt;3,70,LOOKUP('5 б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2" s="18" t="str">
        <f>IF('5 б'!C38="м",AJ72,IF('5 б'!C38="ж",AK72,"*"))</f>
        <v>*</v>
      </c>
      <c r="AJ72" s="18">
        <f>IF('5 б'!E38=0,0,IF('5 б'!E38&gt;5.15,0,IF('5 б'!E38&lt;2.38,70,LOOKUP('5 б'!E38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2" s="18">
        <f>IF('5 б'!E38=0,0,IF('5 б'!E38&gt;6.05,0,IF('5 б'!E38&lt;3,70,LOOKUP('5 б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2" s="18" t="str">
        <f t="shared" si="11"/>
        <v>*</v>
      </c>
    </row>
    <row r="73" spans="2:38" ht="12.75" hidden="1" x14ac:dyDescent="0.2">
      <c r="B73" s="17"/>
      <c r="C73" s="15"/>
      <c r="D73" s="16"/>
      <c r="E73" s="18" t="str">
        <f>IF('5 б'!C39="м",F73,IF('5 б'!C39="ж",G73,"*"))</f>
        <v>*</v>
      </c>
      <c r="F73" s="18">
        <f>IF('5 б'!E39=0,0,IF('5 б'!E39&gt;7.2,0,IF('5 б'!E39&lt;3.45,70,LOOKUP('5 б'!E39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3" s="18">
        <f>IF('5 б'!E39=0,0,IF('5 б'!E39&gt;7.55,0,IF('5 б'!E39&lt;4.1,70,LOOKUP('5 б'!E39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3" s="18" t="str">
        <f>IF('5 б'!C39="м",I73,IF('5 б'!C39="ж",J73,"*"))</f>
        <v>*</v>
      </c>
      <c r="I73" s="18">
        <f>IF('5 б'!E39=0,0,IF('5 б'!E39&gt;7.1,0,IF('5 б'!E39&lt;3.35,70,LOOKUP('5 б'!E39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3" s="18">
        <f>IF('5 б'!E39=0,0,IF('5 б'!E39&gt;7.4,0,IF('5 б'!E39&lt;3.55,70,LOOKUP('5 б'!E39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3" s="18" t="str">
        <f>IF('5 б'!C39="м",L73,IF('5 б'!C39="ж",M73,"*"))</f>
        <v>*</v>
      </c>
      <c r="L73" s="18">
        <f>IF('5 б'!E39=0,0,IF('5 б'!E39&gt;7.05,0,IF('5 б'!E39&lt;3.3,70,LOOKUP('5 б'!E39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3" s="18">
        <f>IF('5 б'!E39=0,0,IF('5 б'!E39&gt;7.35,0,IF('5 б'!E39&lt;3.5,70,LOOKUP('5 б'!E39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3" s="18" t="str">
        <f>IF('5 б'!C39="м",O73,IF('5 б'!C39="ж",P73,"*"))</f>
        <v>*</v>
      </c>
      <c r="O73" s="18">
        <f>IF('5 б'!E39=0,0,IF('5 б'!E39&gt;7,0,IF('5 б'!E39&lt;3.25,70,LOOKUP('5 б'!E39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3" s="18">
        <f>IF('5 б'!E39=0,0,IF('5 б'!E39&gt;7.3,0,IF('5 б'!E39&lt;3.45,70,LOOKUP('5 б'!E39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3" s="18" t="str">
        <f>IF('5 б'!C39="м",R73,IF('5 б'!C39="ж",S73,"*"))</f>
        <v>*</v>
      </c>
      <c r="R73" s="18">
        <f>IF('5 б'!E39=0,0,IF('5 б'!E39&gt;6.4,0,IF('5 б'!E39&lt;3.1,70,LOOKUP('5 б'!E39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3" s="18">
        <f>IF('5 б'!E39=0,0,IF('5 б'!E39&gt;7.05,0,IF('5 б'!E39&lt;3.25,70,LOOKUP('5 б'!E39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3" s="18" t="str">
        <f>IF('5 б'!C39="м",U73,IF('5 б'!C39="ж",V73,"*"))</f>
        <v>*</v>
      </c>
      <c r="U73" s="18">
        <f>IF('5 б'!E39=0,0,IF('5 б'!E39&gt;6.15,0,IF('5 б'!E39&lt;3,70,LOOKUP('5 б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3" s="18">
        <f>IF('5 б'!E39=0,0,IF('5 б'!E39&gt;6.45,0,IF('5 б'!E39&lt;3.15,70,LOOKUP('5 б'!E39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3" s="18" t="str">
        <f>IF('5 б'!C39="м",X73,IF('5 б'!C39="ж",Y73,"*"))</f>
        <v>*</v>
      </c>
      <c r="X73" s="18">
        <f>IF('5 б'!E39=0,0,IF('5 б'!E39&gt;5.55,0,IF('5 б'!E39&lt;2.55,70,LOOKUP('5 б'!E39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3" s="18">
        <f>IF('5 б'!E39=0,0,IF('5 б'!E39&gt;6.3,0,IF('5 б'!E39&lt;3.1,70,LOOKUP('5 б'!E39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3" s="18" t="str">
        <f>IF('5 б'!C39="м",AA73,IF('5 б'!C39="ж",AB73,"*"))</f>
        <v>*</v>
      </c>
      <c r="AA73" s="18">
        <f>IF('5 б'!E39=0,0,IF('5 б'!E39&gt;5.45,0,IF('5 б'!E39&lt;2.5,70,LOOKUP('5 б'!E39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3" s="18">
        <f>IF('5 б'!E39=0,0,IF('5 б'!E39&gt;6.15,0,IF('5 б'!E39&lt;3.05,70,LOOKUP('5 б'!E39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3" s="18" t="str">
        <f>IF('5 б'!C39="м",AD73,IF('5 б'!C39="ж",AE73,"*"))</f>
        <v>*</v>
      </c>
      <c r="AD73" s="18">
        <f>IF('5 б'!E39=0,0,IF('5 б'!E39&gt;5.35,0,IF('5 б'!E39&lt;2.45,70,LOOKUP('5 б'!E39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3" s="18">
        <f>IF('5 б'!E39=0,0,IF('5 б'!E39&gt;6.15,0,IF('5 б'!E39&lt;3.05,70,LOOKUP('5 б'!E39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3" s="18" t="str">
        <f>IF('5 б'!C39="м",AG73,IF('5 б'!C39="ж",AH73,"*"))</f>
        <v>*</v>
      </c>
      <c r="AG73" s="18">
        <f>IF('5 б'!E39=0,0,IF('5 б'!E39&gt;5.25,0,IF('5 б'!E39&lt;2.41,70,LOOKUP('5 б'!E39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3" s="18">
        <f>IF('5 б'!E39=0,0,IF('5 б'!E39&gt;6.05,0,IF('5 б'!E39&lt;3,70,LOOKUP('5 б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3" s="18" t="str">
        <f>IF('5 б'!C39="м",AJ73,IF('5 б'!C39="ж",AK73,"*"))</f>
        <v>*</v>
      </c>
      <c r="AJ73" s="18">
        <f>IF('5 б'!E39=0,0,IF('5 б'!E39&gt;5.15,0,IF('5 б'!E39&lt;2.38,70,LOOKUP('5 б'!E39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3" s="18">
        <f>IF('5 б'!E39=0,0,IF('5 б'!E39&gt;6.05,0,IF('5 б'!E39&lt;3,70,LOOKUP('5 б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3" s="18" t="str">
        <f t="shared" si="11"/>
        <v>*</v>
      </c>
    </row>
    <row r="74" spans="2:38" ht="12.75" hidden="1" x14ac:dyDescent="0.2">
      <c r="B74" s="17"/>
      <c r="C74" s="19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</row>
    <row r="75" spans="2:38" ht="12.75" hidden="1" x14ac:dyDescent="0.2">
      <c r="B75" s="17"/>
      <c r="C75" s="19"/>
      <c r="D75" s="16"/>
      <c r="E75" s="16" t="s">
        <v>26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</row>
    <row r="76" spans="2:38" ht="12.75" hidden="1" x14ac:dyDescent="0.2">
      <c r="B76" s="17"/>
      <c r="C76" s="19"/>
      <c r="D76" s="16"/>
      <c r="E76" s="16">
        <v>7</v>
      </c>
      <c r="F76" s="16">
        <v>7</v>
      </c>
      <c r="G76" s="16">
        <v>7</v>
      </c>
      <c r="H76" s="16">
        <v>8</v>
      </c>
      <c r="I76" s="16">
        <v>8</v>
      </c>
      <c r="J76" s="16">
        <v>8</v>
      </c>
      <c r="K76" s="16">
        <v>9</v>
      </c>
      <c r="L76" s="16">
        <v>9</v>
      </c>
      <c r="M76" s="16">
        <v>9</v>
      </c>
      <c r="N76" s="16">
        <v>10</v>
      </c>
      <c r="O76" s="16">
        <v>10</v>
      </c>
      <c r="P76" s="16">
        <v>10</v>
      </c>
      <c r="Q76" s="16">
        <v>11</v>
      </c>
      <c r="R76" s="16">
        <v>11</v>
      </c>
      <c r="S76" s="16">
        <v>11</v>
      </c>
      <c r="T76" s="16">
        <v>12</v>
      </c>
      <c r="U76" s="16">
        <v>12</v>
      </c>
      <c r="V76" s="16">
        <v>12</v>
      </c>
      <c r="W76" s="16">
        <v>13</v>
      </c>
      <c r="X76" s="16">
        <v>13</v>
      </c>
      <c r="Y76" s="16">
        <v>13</v>
      </c>
      <c r="Z76" s="16">
        <v>14</v>
      </c>
      <c r="AA76" s="16">
        <v>14</v>
      </c>
      <c r="AB76" s="16">
        <v>14</v>
      </c>
      <c r="AC76" s="16">
        <v>15</v>
      </c>
      <c r="AD76" s="16">
        <v>15</v>
      </c>
      <c r="AE76" s="16">
        <v>15</v>
      </c>
      <c r="AF76" s="16">
        <v>16</v>
      </c>
      <c r="AG76" s="16">
        <v>16</v>
      </c>
      <c r="AH76" s="16">
        <v>16</v>
      </c>
      <c r="AI76" s="16">
        <v>17</v>
      </c>
      <c r="AJ76" s="16">
        <v>17</v>
      </c>
      <c r="AK76" s="16">
        <v>17</v>
      </c>
      <c r="AL76" s="16"/>
    </row>
    <row r="77" spans="2:38" ht="12.75" hidden="1" x14ac:dyDescent="0.2">
      <c r="B77" s="17"/>
      <c r="C77" s="19"/>
      <c r="D77" s="16"/>
      <c r="E77" s="18">
        <f>IF('5 б'!C10="м",F77,IF('5 б'!C10="ж",G77,"*"))</f>
        <v>59</v>
      </c>
      <c r="F77" s="18">
        <f>IF(G10=0,0,IF(G10&gt;7.7,0,IF(G10&lt;5.4,70,LOOKUP(G10,{5.4,5.5,5.6,5.7,5.8,5.9,6,6.1,6.2,6.3,6.4,6.5,6.6,6.7,6.8,6.9,7,7.1,7.2,7.3,7.4,7.5,7.6,7.7},{70,68,66,64,62,59,56,53,50,46,42,38,35,32,29,26,23,20,17,14,11,8,5,1}))))</f>
        <v>59</v>
      </c>
      <c r="G77" s="18">
        <f>IF(G10=0,0,IF(G10&gt;8.1,0,IF(G10&lt;5.7,70,LOOKUP(G10,{5.7,5.8,5.9,6,6.1,6.2,6.3,6.4,6.5,6.6,6.7,6.8,6.9,7,7.1,7.2,7.3,7.4,7.5,7.6,7.7,7.8,7.9,8,8.1},{70,68,66,64,62,59,56,53,50,46,42,38,35,32,29,26,23,20,17,14,11,8,5,3,1}))))</f>
        <v>66</v>
      </c>
      <c r="H77" s="18">
        <f>IF('5 б'!C10="м",I77,IF('5 б'!C10="ж",J77,"*"))</f>
        <v>53</v>
      </c>
      <c r="I77" s="18">
        <f>IF(G10=0,0,IF(G10&gt;7.5,0,IF(G10&lt;5.2,70,LOOKUP(G10,{5.2,5.3,5.4,5.5,5.6,5.7,5.8,5.9,6,6.1,6.2,6.3,6.4,6.5,6.6,6.7,6.8,6.9,7,7.1,7.2,7.3,7.4,7.5},{70,68,66,64,62,59,56,53,50,46,42,38,35,32,29,26,23,20,17,14,11,8,5,1}))))</f>
        <v>53</v>
      </c>
      <c r="J77" s="18">
        <f>IF(G10=0,0,IF(G10&gt;7.9,0,IF(G10&lt;5.5,70,LOOKUP(G10,{5.5,5.6,5.7,5.8,5.9,6,6.1,6.2,6.3,6.4,6.5,6.6,6.7,6.8,6.9,7,7.1,7.2,7.3,7.4,7.5,7.6,7.7,7.8,7.9},{70,68,66,64,62,59,56,53,50,46,42,38,35,32,29,26,23,20,17,14,11,8,5,3,1}))))</f>
        <v>62</v>
      </c>
      <c r="K77" s="18">
        <f>IF('5 б'!C10="м",L77,IF('5 б'!C10="ж",M77,"*"))</f>
        <v>46</v>
      </c>
      <c r="L77" s="18">
        <f>IF(G10=0,0,IF(G10&gt;7.4,0,IF(G10&lt;5,70,LOOKUP(G10,{5,5.1,5.2,5.3,5.4,5.5,5.6,5.7,5.8,5.9,6,6.1,6.2,6.3,6.4,6.5,6.6,6.7,6.8,6.9,7,7.1,7.2,7.3,7.4},{70,68,66,64,62,59,56,53,50,46,42,38,35,32,29,26,23,20,17,14,11,8,5,3,1}))))</f>
        <v>46</v>
      </c>
      <c r="M77" s="18">
        <f>IF(G10=0,0,IF(G10&gt;7.7,0,IF(G10&lt;5.3,70,LOOKUP(G10,{5.3,5.4,5.5,5.6,5.7,5.8,5.9,6,6.1,6.2,6.3,6.4,6.5,6.6,6.7,6.8,6.9,7,7.1,7.2,7.3,7.4,7.5,7.6,7.7},{70,68,66,64,62,59,56,53,50,46,42,38,35,32,29,26,23,20,17,14,11,8,5,3,1}))))</f>
        <v>56</v>
      </c>
      <c r="N77" s="18">
        <f>IF('5 б'!C10="м",O77,IF('5 б'!C10="ж",P77,"*"))</f>
        <v>38</v>
      </c>
      <c r="O77" s="18">
        <f>IF(G10=0,0,IF(G10&gt;7.2,0,IF(G10&lt;4.8,70,LOOKUP(G10,{4.8,4.9,5,5.1,5.2,5.3,5.4,5.5,5.6,5.7,5.8,5.9,6,6.1,6.2,6.3,6.4,6.5,6.6,6.7,6.8,6.9,7,7.1,7.2},{70,68,66,64,62,59,56,53,50,46,42,38,35,32,29,26,23,20,17,14,11,8,5,3,1}))))</f>
        <v>38</v>
      </c>
      <c r="P77" s="18">
        <f>IF(G10=0,0,IF(G10&gt;7.5,0,IF(G10&lt;5.1,70,LOOKUP(G10,{5.1,5.2,5.3,5.4,5.5,5.6,5.7,5.8,5.9,6,6.1,6.2,6.3,6.4,6.5,6.6,6.7,6.8,6.9,7,7.1,7.2,7.3,7.4,7.5},{70,68,66,64,62,59,56,53,50,46,42,38,35,32,29,26,23,20,17,14,11,8,5,3,1}))))</f>
        <v>50</v>
      </c>
      <c r="Q77" s="18">
        <f>IF('5 б'!C10="м",R77,IF('5 б'!C10="ж",S77,"*"))</f>
        <v>26</v>
      </c>
      <c r="R77" s="18">
        <f>IF(G10=0,0,IF(G10&gt;6.9,0,IF(G10&lt;4.6,70,LOOKUP(G10,{4.6,4.7,4.8,4.9,5,5.1,5.2,5.3,5.4,5.5,5.6,5.7,5.8,5.9,6,6.1,6.2,6.3,6.4,6.5,6.6,6.7,6.8,6.9},{70,68,66,63,60,57,54,50,45,40,36,32,29,26,23,20,17,14,11,9,7,5,3,1}))))</f>
        <v>26</v>
      </c>
      <c r="S77" s="18">
        <f>IF(G10=0,0,IF(G10&gt;7.1,0,IF(G10&lt;4.8,70,LOOKUP(G10,{4.8,4.9,5,5.1,5.2,5.3,5.4,5.5,5.6,5.7,5.8,5.9,6,6.1,6.2,6.3,6.4,6.5,6.6,6.7,6.8,6.9,7,7.1},{70,68,66,64,62,60,57,54,50,45,40,35,31,27,23,20,17,14,11,9,7,5,3,1}))))</f>
        <v>35</v>
      </c>
      <c r="T77" s="18">
        <f>IF('5 б'!C10="м",U77,IF('5 б'!C10="ж",V77,"*"))</f>
        <v>15</v>
      </c>
      <c r="U77" s="18">
        <f>IF(G10=0,0,IF(G10&gt;6.6,0,IF(G10&lt;4.4,70,LOOKUP(G10,{4.4,4.5,4.6,4.7,4.8,4.9,5,5.1,5.2,5.3,5.4,5.5,5.6,5.7,5.8,5.9,6,6.1,6.2,6.3,6.4,6.5,6.6},{70,68,65,62,59,56,53,50,45,40,35,30,26,22,18,15,13,11,9,7,5,3,1}))))</f>
        <v>15</v>
      </c>
      <c r="V77" s="18">
        <f>IF(G10=0,0,IF(G10&gt;6.9,0,IF(G10&lt;4.6,70,LOOKUP(G10,{4.6,4.7,4.8,4.9,5,5.1,5.2,5.3,5.4,5.5,5.6,5.7,5.8,5.9,6,6.1,6.2,6.3,6.4,6.5,6.6,6.7,6.8,6.9},{70,68,66,64,62,59,56,53,50,45,40,35,30,26,22,19,16,13,11,9,7,5,3,1}))))</f>
        <v>26</v>
      </c>
      <c r="W77" s="18">
        <f>IF('5 б'!C10="м",X77,IF('5 б'!C10="ж",Y77,"*"))</f>
        <v>12</v>
      </c>
      <c r="X77" s="18">
        <f>IF(G10=0,0,IF(G10&gt;6.4,0,IF(G10&lt;4.3,70,LOOKUP(G10,{4.3,4.4,4.5,4.6,4.7,4.8,4.9,5,5.1,5.2,5.3,5.4,5.5,5.6,5.7,5.8,5.9,6,6.1,6.2,6.3,6.4},{70,68,65,62,58,54,50,45,40,36,32,28,24,21,18,15,12,9,7,5,3,1}))))</f>
        <v>12</v>
      </c>
      <c r="Y77" s="18">
        <f>IF(G10=0,0,IF(G10&gt;6.7,0,IF(G10&lt;4.5,70,LOOKUP(G10,{4.5,4.6,4.7,4.8,4.9,5,5.1,5.2,5.3,5.4,5.5,5.6,5.7,5.8,5.9,6,6.1,6.2,6.3,6.4,6.5,6.6,6.7},{70,68,66,64,61,58,54,50,45,40,36,32,28,24,21,18,15,12,9,7,5,3,1}))))</f>
        <v>21</v>
      </c>
      <c r="Z77" s="18">
        <f>IF('5 б'!C10="м",AA77,IF('5 б'!C10="ж",AB77,"*"))</f>
        <v>7</v>
      </c>
      <c r="AA77" s="18">
        <f>IF(G10=0,0,IF(G10&gt;6.2,0,IF(G10&lt;4.2,70,LOOKUP(G10,{4.2,4.3,4.4,4.5,4.6,4.7,4.8,4.9,5,5.1,5.2,5.3,5.4,5.5,5.6,5.7,5.8,5.9,6,6.1,6.2},{70,68,65,62,58,54,50,45,40,36,32,28,24,20,16,13,10,7,5,3,1}))))</f>
        <v>7</v>
      </c>
      <c r="AB77" s="18">
        <f>IF(G10=0,0,IF(G10&gt;6.5,0,IF(G10&lt;4.4,70,LOOKUP(G10,{4.4,4.5,4.6,4.7,4.8,4.9,5,5.1,5.2,5.3,5.4,5.5,5.6,5.7,5.8,5.9,6,6.1,6.2,6.3,6.4,6.5},{70,68,66,64,61,58,54,50,45,40,35,31,27,23,19,16,13,10,7,5,3,1}))))</f>
        <v>16</v>
      </c>
      <c r="AC77" s="18">
        <f>IF('5 б'!C10="м",AD77,IF('5 б'!C10="ж",AE77,"*"))</f>
        <v>0</v>
      </c>
      <c r="AD77" s="18">
        <v>0</v>
      </c>
      <c r="AE77" s="18">
        <v>0</v>
      </c>
      <c r="AF77" s="18">
        <f>IF('5 б'!C10="м",AG77,IF('5 б'!C10="ж",AH77,"*"))</f>
        <v>0</v>
      </c>
      <c r="AG77" s="18">
        <v>0</v>
      </c>
      <c r="AH77" s="18">
        <v>0</v>
      </c>
      <c r="AI77" s="18">
        <f>IF('5 б'!C10="м",AJ77,IF('5 б'!C10="ж",AK77,"*"))</f>
        <v>0</v>
      </c>
      <c r="AJ77" s="18">
        <v>0</v>
      </c>
      <c r="AK77" s="18">
        <v>0</v>
      </c>
      <c r="AL77" s="18">
        <f>IF(C10&gt;=17,AI77,"*")</f>
        <v>0</v>
      </c>
    </row>
    <row r="78" spans="2:38" ht="12.75" hidden="1" x14ac:dyDescent="0.2">
      <c r="B78" s="17"/>
      <c r="C78" s="19"/>
      <c r="D78" s="16"/>
      <c r="E78" s="18">
        <f>IF('5 б'!C11="м",F78,IF('5 б'!C11="ж",G78,"*"))</f>
        <v>68</v>
      </c>
      <c r="F78" s="18">
        <f>IF(G11=0,0,IF(G11&gt;7.7,0,IF(G11&lt;5.4,70,LOOKUP(G11,{5.4,5.5,5.6,5.7,5.8,5.9,6,6.1,6.2,6.3,6.4,6.5,6.6,6.7,6.8,6.9,7,7.1,7.2,7.3,7.4,7.5,7.6,7.7},{70,68,66,64,62,59,56,53,50,46,42,38,35,32,29,26,23,20,17,14,11,8,5,1}))))</f>
        <v>68</v>
      </c>
      <c r="G78" s="18">
        <f>IF(G11=0,0,IF(G11&gt;8.1,0,IF(G11&lt;5.7,70,LOOKUP(G11,{5.7,5.8,5.9,6,6.1,6.2,6.3,6.4,6.5,6.6,6.7,6.8,6.9,7,7.1,7.2,7.3,7.4,7.5,7.6,7.7,7.8,7.9,8,8.1},{70,68,66,64,62,59,56,53,50,46,42,38,35,32,29,26,23,20,17,14,11,8,5,3,1}))))</f>
        <v>70</v>
      </c>
      <c r="H78" s="18">
        <f>IF('5 б'!C11="м",I78,IF('5 б'!C11="ж",J78,"*"))</f>
        <v>64</v>
      </c>
      <c r="I78" s="18">
        <f>IF(G11=0,0,IF(G11&gt;7.5,0,IF(G11&lt;5.2,70,LOOKUP(G11,{5.2,5.3,5.4,5.5,5.6,5.7,5.8,5.9,6,6.1,6.2,6.3,6.4,6.5,6.6,6.7,6.8,6.9,7,7.1,7.2,7.3,7.4,7.5},{70,68,66,64,62,59,56,53,50,46,42,38,35,32,29,26,23,20,17,14,11,8,5,1}))))</f>
        <v>64</v>
      </c>
      <c r="J78" s="18">
        <f>IF(G11=0,0,IF(G11&gt;7.9,0,IF(G11&lt;5.5,70,LOOKUP(G11,{5.5,5.6,5.7,5.8,5.9,6,6.1,6.2,6.3,6.4,6.5,6.6,6.7,6.8,6.9,7,7.1,7.2,7.3,7.4,7.5,7.6,7.7,7.8,7.9},{70,68,66,64,62,59,56,53,50,46,42,38,35,32,29,26,23,20,17,14,11,8,5,3,1}))))</f>
        <v>70</v>
      </c>
      <c r="K78" s="18">
        <f>IF('5 б'!C11="м",L78,IF('5 б'!C11="ж",M78,"*"))</f>
        <v>59</v>
      </c>
      <c r="L78" s="18">
        <f>IF(G11=0,0,IF(G11&gt;7.4,0,IF(G11&lt;5,70,LOOKUP(G11,{5,5.1,5.2,5.3,5.4,5.5,5.6,5.7,5.8,5.9,6,6.1,6.2,6.3,6.4,6.5,6.6,6.7,6.8,6.9,7,7.1,7.2,7.3,7.4},{70,68,66,64,62,59,56,53,50,46,42,38,35,32,29,26,23,20,17,14,11,8,5,3,1}))))</f>
        <v>59</v>
      </c>
      <c r="M78" s="18">
        <f>IF(G11=0,0,IF(G11&gt;7.7,0,IF(G11&lt;5.3,70,LOOKUP(G11,{5.3,5.4,5.5,5.6,5.7,5.8,5.9,6,6.1,6.2,6.3,6.4,6.5,6.6,6.7,6.8,6.9,7,7.1,7.2,7.3,7.4,7.5,7.6,7.7},{70,68,66,64,62,59,56,53,50,46,42,38,35,32,29,26,23,20,17,14,11,8,5,3,1}))))</f>
        <v>66</v>
      </c>
      <c r="N78" s="18">
        <f>IF('5 б'!C11="м",O78,IF('5 б'!C11="ж",P78,"*"))</f>
        <v>53</v>
      </c>
      <c r="O78" s="18">
        <f>IF(G11=0,0,IF(G11&gt;7.2,0,IF(G11&lt;4.8,70,LOOKUP(G11,{4.8,4.9,5,5.1,5.2,5.3,5.4,5.5,5.6,5.7,5.8,5.9,6,6.1,6.2,6.3,6.4,6.5,6.6,6.7,6.8,6.9,7,7.1,7.2},{70,68,66,64,62,59,56,53,50,46,42,38,35,32,29,26,23,20,17,14,11,8,5,3,1}))))</f>
        <v>53</v>
      </c>
      <c r="P78" s="18">
        <f>IF(G11=0,0,IF(G11&gt;7.5,0,IF(G11&lt;5.1,70,LOOKUP(G11,{5.1,5.2,5.3,5.4,5.5,5.6,5.7,5.8,5.9,6,6.1,6.2,6.3,6.4,6.5,6.6,6.7,6.8,6.9,7,7.1,7.2,7.3,7.4,7.5},{70,68,66,64,62,59,56,53,50,46,42,38,35,32,29,26,23,20,17,14,11,8,5,3,1}))))</f>
        <v>62</v>
      </c>
      <c r="Q78" s="18">
        <f>IF('5 б'!C11="м",R78,IF('5 б'!C11="ж",S78,"*"))</f>
        <v>40</v>
      </c>
      <c r="R78" s="18">
        <f>IF(G11=0,0,IF(G11&gt;6.9,0,IF(G11&lt;4.6,70,LOOKUP(G11,{4.6,4.7,4.8,4.9,5,5.1,5.2,5.3,5.4,5.5,5.6,5.7,5.8,5.9,6,6.1,6.2,6.3,6.4,6.5,6.6,6.7,6.8,6.9},{70,68,66,63,60,57,54,50,45,40,36,32,29,26,23,20,17,14,11,9,7,5,3,1}))))</f>
        <v>40</v>
      </c>
      <c r="S78" s="18">
        <f>IF(G11=0,0,IF(G11&gt;7.1,0,IF(G11&lt;4.8,70,LOOKUP(G11,{4.8,4.9,5,5.1,5.2,5.3,5.4,5.5,5.6,5.7,5.8,5.9,6,6.1,6.2,6.3,6.4,6.5,6.6,6.7,6.8,6.9,7,7.1},{70,68,66,64,62,60,57,54,50,45,40,35,31,27,23,20,17,14,11,9,7,5,3,1}))))</f>
        <v>54</v>
      </c>
      <c r="T78" s="18">
        <f>IF('5 б'!C11="м",U78,IF('5 б'!C11="ж",V78,"*"))</f>
        <v>30</v>
      </c>
      <c r="U78" s="18">
        <f>IF(G11=0,0,IF(G11&gt;6.6,0,IF(G11&lt;4.4,70,LOOKUP(G11,{4.4,4.5,4.6,4.7,4.8,4.9,5,5.1,5.2,5.3,5.4,5.5,5.6,5.7,5.8,5.9,6,6.1,6.2,6.3,6.4,6.5,6.6},{70,68,65,62,59,56,53,50,45,40,35,30,26,22,18,15,13,11,9,7,5,3,1}))))</f>
        <v>30</v>
      </c>
      <c r="V78" s="18">
        <f>IF(G11=0,0,IF(G11&gt;6.9,0,IF(G11&lt;4.6,70,LOOKUP(G11,{4.6,4.7,4.8,4.9,5,5.1,5.2,5.3,5.4,5.5,5.6,5.7,5.8,5.9,6,6.1,6.2,6.3,6.4,6.5,6.6,6.7,6.8,6.9},{70,68,66,64,62,59,56,53,50,45,40,35,30,26,22,19,16,13,11,9,7,5,3,1}))))</f>
        <v>45</v>
      </c>
      <c r="W78" s="18">
        <f>IF('5 б'!C11="м",X78,IF('5 б'!C11="ж",Y78,"*"))</f>
        <v>24</v>
      </c>
      <c r="X78" s="18">
        <f>IF(G11=0,0,IF(G11&gt;6.4,0,IF(G11&lt;4.3,70,LOOKUP(G11,{4.3,4.4,4.5,4.6,4.7,4.8,4.9,5,5.1,5.2,5.3,5.4,5.5,5.6,5.7,5.8,5.9,6,6.1,6.2,6.3,6.4},{70,68,65,62,58,54,50,45,40,36,32,28,24,21,18,15,12,9,7,5,3,1}))))</f>
        <v>24</v>
      </c>
      <c r="Y78" s="18">
        <f>IF(G11=0,0,IF(G11&gt;6.7,0,IF(G11&lt;4.5,70,LOOKUP(G11,{4.5,4.6,4.7,4.8,4.9,5,5.1,5.2,5.3,5.4,5.5,5.6,5.7,5.8,5.9,6,6.1,6.2,6.3,6.4,6.5,6.6,6.7},{70,68,66,64,61,58,54,50,45,40,36,32,28,24,21,18,15,12,9,7,5,3,1}))))</f>
        <v>36</v>
      </c>
      <c r="Z78" s="18">
        <f>IF('5 б'!C11="м",AA78,IF('5 б'!C11="ж",AB78,"*"))</f>
        <v>20</v>
      </c>
      <c r="AA78" s="18">
        <f>IF(G11=0,0,IF(G11&gt;6.2,0,IF(G11&lt;4.2,70,LOOKUP(G11,{4.2,4.3,4.4,4.5,4.6,4.7,4.8,4.9,5,5.1,5.2,5.3,5.4,5.5,5.6,5.7,5.8,5.9,6,6.1,6.2},{70,68,65,62,58,54,50,45,40,36,32,28,24,20,16,13,10,7,5,3,1}))))</f>
        <v>20</v>
      </c>
      <c r="AB78" s="18">
        <f>IF(G11=0,0,IF(G11&gt;6.5,0,IF(G11&lt;4.4,70,LOOKUP(G11,{4.4,4.5,4.6,4.7,4.8,4.9,5,5.1,5.2,5.3,5.4,5.5,5.6,5.7,5.8,5.9,6,6.1,6.2,6.3,6.4,6.5},{70,68,66,64,61,58,54,50,45,40,35,31,27,23,19,16,13,10,7,5,3,1}))))</f>
        <v>31</v>
      </c>
      <c r="AC78" s="18">
        <f>IF('5 б'!C11="м",AD78,IF('5 б'!C11="ж",AE78,"*"))</f>
        <v>0</v>
      </c>
      <c r="AD78" s="18">
        <v>0</v>
      </c>
      <c r="AE78" s="18">
        <v>0</v>
      </c>
      <c r="AF78" s="18">
        <f>IF('5 б'!C11="м",AG78,IF('5 б'!C11="ж",AH78,"*"))</f>
        <v>0</v>
      </c>
      <c r="AG78" s="18">
        <v>0</v>
      </c>
      <c r="AH78" s="18">
        <v>0</v>
      </c>
      <c r="AI78" s="18">
        <f>IF('5 б'!C11="м",AJ78,IF('5 б'!C11="ж",AK78,"*"))</f>
        <v>0</v>
      </c>
      <c r="AJ78" s="18">
        <v>0</v>
      </c>
      <c r="AK78" s="18">
        <v>0</v>
      </c>
      <c r="AL78" s="18">
        <f t="shared" ref="AL78:AL106" si="12">IF(C11&gt;=17,AI78,"*")</f>
        <v>0</v>
      </c>
    </row>
    <row r="79" spans="2:38" ht="12.75" hidden="1" x14ac:dyDescent="0.2">
      <c r="B79" s="17"/>
      <c r="C79" s="19"/>
      <c r="D79" s="16"/>
      <c r="E79" s="18">
        <f>IF('5 б'!C12="м",F79,IF('5 б'!C12="ж",G79,"*"))</f>
        <v>53</v>
      </c>
      <c r="F79" s="18">
        <f>IF(G12=0,0,IF(G12&gt;7.7,0,IF(G12&lt;5.4,70,LOOKUP(G12,{5.4,5.5,5.6,5.7,5.8,5.9,6,6.1,6.2,6.3,6.4,6.5,6.6,6.7,6.8,6.9,7,7.1,7.2,7.3,7.4,7.5,7.6,7.7},{70,68,66,64,62,59,56,53,50,46,42,38,35,32,29,26,23,20,17,14,11,8,5,1}))))</f>
        <v>53</v>
      </c>
      <c r="G79" s="18">
        <f>IF(G12=0,0,IF(G12&gt;8.1,0,IF(G12&lt;5.7,70,LOOKUP(G12,{5.7,5.8,5.9,6,6.1,6.2,6.3,6.4,6.5,6.6,6.7,6.8,6.9,7,7.1,7.2,7.3,7.4,7.5,7.6,7.7,7.8,7.9,8,8.1},{70,68,66,64,62,59,56,53,50,46,42,38,35,32,29,26,23,20,17,14,11,8,5,3,1}))))</f>
        <v>62</v>
      </c>
      <c r="H79" s="18">
        <f>IF('5 б'!C12="м",I79,IF('5 б'!C12="ж",J79,"*"))</f>
        <v>46</v>
      </c>
      <c r="I79" s="18">
        <f>IF(G12=0,0,IF(G12&gt;7.5,0,IF(G12&lt;5.2,70,LOOKUP(G12,{5.2,5.3,5.4,5.5,5.6,5.7,5.8,5.9,6,6.1,6.2,6.3,6.4,6.5,6.6,6.7,6.8,6.9,7,7.1,7.2,7.3,7.4,7.5},{70,68,66,64,62,59,56,53,50,46,42,38,35,32,29,26,23,20,17,14,11,8,5,1}))))</f>
        <v>46</v>
      </c>
      <c r="J79" s="18">
        <f>IF(G12=0,0,IF(G12&gt;7.9,0,IF(G12&lt;5.5,70,LOOKUP(G12,{5.5,5.6,5.7,5.8,5.9,6,6.1,6.2,6.3,6.4,6.5,6.6,6.7,6.8,6.9,7,7.1,7.2,7.3,7.4,7.5,7.6,7.7,7.8,7.9},{70,68,66,64,62,59,56,53,50,46,42,38,35,32,29,26,23,20,17,14,11,8,5,3,1}))))</f>
        <v>56</v>
      </c>
      <c r="K79" s="18">
        <f>IF('5 б'!C12="м",L79,IF('5 б'!C12="ж",M79,"*"))</f>
        <v>38</v>
      </c>
      <c r="L79" s="18">
        <f>IF(G12=0,0,IF(G12&gt;7.4,0,IF(G12&lt;5,70,LOOKUP(G12,{5,5.1,5.2,5.3,5.4,5.5,5.6,5.7,5.8,5.9,6,6.1,6.2,6.3,6.4,6.5,6.6,6.7,6.8,6.9,7,7.1,7.2,7.3,7.4},{70,68,66,64,62,59,56,53,50,46,42,38,35,32,29,26,23,20,17,14,11,8,5,3,1}))))</f>
        <v>38</v>
      </c>
      <c r="M79" s="18">
        <f>IF(G12=0,0,IF(G12&gt;7.7,0,IF(G12&lt;5.3,70,LOOKUP(G12,{5.3,5.4,5.5,5.6,5.7,5.8,5.9,6,6.1,6.2,6.3,6.4,6.5,6.6,6.7,6.8,6.9,7,7.1,7.2,7.3,7.4,7.5,7.6,7.7},{70,68,66,64,62,59,56,53,50,46,42,38,35,32,29,26,23,20,17,14,11,8,5,3,1}))))</f>
        <v>50</v>
      </c>
      <c r="N79" s="18">
        <f>IF('5 б'!C12="м",O79,IF('5 б'!C12="ж",P79,"*"))</f>
        <v>32</v>
      </c>
      <c r="O79" s="18">
        <f>IF(G12=0,0,IF(G12&gt;7.2,0,IF(G12&lt;4.8,70,LOOKUP(G12,{4.8,4.9,5,5.1,5.2,5.3,5.4,5.5,5.6,5.7,5.8,5.9,6,6.1,6.2,6.3,6.4,6.5,6.6,6.7,6.8,6.9,7,7.1,7.2},{70,68,66,64,62,59,56,53,50,46,42,38,35,32,29,26,23,20,17,14,11,8,5,3,1}))))</f>
        <v>32</v>
      </c>
      <c r="P79" s="18">
        <f>IF(G12=0,0,IF(G12&gt;7.5,0,IF(G12&lt;5.1,70,LOOKUP(G12,{5.1,5.2,5.3,5.4,5.5,5.6,5.7,5.8,5.9,6,6.1,6.2,6.3,6.4,6.5,6.6,6.7,6.8,6.9,7,7.1,7.2,7.3,7.4,7.5},{70,68,66,64,62,59,56,53,50,46,42,38,35,32,29,26,23,20,17,14,11,8,5,3,1}))))</f>
        <v>42</v>
      </c>
      <c r="Q79" s="18">
        <f>IF('5 б'!C12="м",R79,IF('5 б'!C12="ж",S79,"*"))</f>
        <v>20</v>
      </c>
      <c r="R79" s="18">
        <f>IF(G12=0,0,IF(G12&gt;6.9,0,IF(G12&lt;4.6,70,LOOKUP(G12,{4.6,4.7,4.8,4.9,5,5.1,5.2,5.3,5.4,5.5,5.6,5.7,5.8,5.9,6,6.1,6.2,6.3,6.4,6.5,6.6,6.7,6.8,6.9},{70,68,66,63,60,57,54,50,45,40,36,32,29,26,23,20,17,14,11,9,7,5,3,1}))))</f>
        <v>20</v>
      </c>
      <c r="S79" s="18">
        <f>IF(G12=0,0,IF(G12&gt;7.1,0,IF(G12&lt;4.8,70,LOOKUP(G12,{4.8,4.9,5,5.1,5.2,5.3,5.4,5.5,5.6,5.7,5.8,5.9,6,6.1,6.2,6.3,6.4,6.5,6.6,6.7,6.8,6.9,7,7.1},{70,68,66,64,62,60,57,54,50,45,40,35,31,27,23,20,17,14,11,9,7,5,3,1}))))</f>
        <v>27</v>
      </c>
      <c r="T79" s="18">
        <f>IF('5 б'!C12="м",U79,IF('5 б'!C12="ж",V79,"*"))</f>
        <v>11</v>
      </c>
      <c r="U79" s="18">
        <f>IF(G12=0,0,IF(G12&gt;6.6,0,IF(G12&lt;4.4,70,LOOKUP(G12,{4.4,4.5,4.6,4.7,4.8,4.9,5,5.1,5.2,5.3,5.4,5.5,5.6,5.7,5.8,5.9,6,6.1,6.2,6.3,6.4,6.5,6.6},{70,68,65,62,59,56,53,50,45,40,35,30,26,22,18,15,13,11,9,7,5,3,1}))))</f>
        <v>11</v>
      </c>
      <c r="V79" s="18">
        <f>IF(G12=0,0,IF(G12&gt;6.9,0,IF(G12&lt;4.6,70,LOOKUP(G12,{4.6,4.7,4.8,4.9,5,5.1,5.2,5.3,5.4,5.5,5.6,5.7,5.8,5.9,6,6.1,6.2,6.3,6.4,6.5,6.6,6.7,6.8,6.9},{70,68,66,64,62,59,56,53,50,45,40,35,30,26,22,19,16,13,11,9,7,5,3,1}))))</f>
        <v>19</v>
      </c>
      <c r="W79" s="18">
        <f>IF('5 б'!C12="м",X79,IF('5 б'!C12="ж",Y79,"*"))</f>
        <v>7</v>
      </c>
      <c r="X79" s="18">
        <f>IF(G12=0,0,IF(G12&gt;6.4,0,IF(G12&lt;4.3,70,LOOKUP(G12,{4.3,4.4,4.5,4.6,4.7,4.8,4.9,5,5.1,5.2,5.3,5.4,5.5,5.6,5.7,5.8,5.9,6,6.1,6.2,6.3,6.4},{70,68,65,62,58,54,50,45,40,36,32,28,24,21,18,15,12,9,7,5,3,1}))))</f>
        <v>7</v>
      </c>
      <c r="Y79" s="18">
        <f>IF(G12=0,0,IF(G12&gt;6.7,0,IF(G12&lt;4.5,70,LOOKUP(G12,{4.5,4.6,4.7,4.8,4.9,5,5.1,5.2,5.3,5.4,5.5,5.6,5.7,5.8,5.9,6,6.1,6.2,6.3,6.4,6.5,6.6,6.7},{70,68,66,64,61,58,54,50,45,40,36,32,28,24,21,18,15,12,9,7,5,3,1}))))</f>
        <v>15</v>
      </c>
      <c r="Z79" s="18">
        <f>IF('5 б'!C12="м",AA79,IF('5 б'!C12="ж",AB79,"*"))</f>
        <v>3</v>
      </c>
      <c r="AA79" s="18">
        <f>IF(G12=0,0,IF(G12&gt;6.2,0,IF(G12&lt;4.2,70,LOOKUP(G12,{4.2,4.3,4.4,4.5,4.6,4.7,4.8,4.9,5,5.1,5.2,5.3,5.4,5.5,5.6,5.7,5.8,5.9,6,6.1,6.2},{70,68,65,62,58,54,50,45,40,36,32,28,24,20,16,13,10,7,5,3,1}))))</f>
        <v>3</v>
      </c>
      <c r="AB79" s="18">
        <f>IF(G12=0,0,IF(G12&gt;6.5,0,IF(G12&lt;4.4,70,LOOKUP(G12,{4.4,4.5,4.6,4.7,4.8,4.9,5,5.1,5.2,5.3,5.4,5.5,5.6,5.7,5.8,5.9,6,6.1,6.2,6.3,6.4,6.5},{70,68,66,64,61,58,54,50,45,40,35,31,27,23,19,16,13,10,7,5,3,1}))))</f>
        <v>10</v>
      </c>
      <c r="AC79" s="18">
        <f>IF('5 б'!C12="м",AD79,IF('5 б'!C12="ж",AE79,"*"))</f>
        <v>0</v>
      </c>
      <c r="AD79" s="18">
        <v>0</v>
      </c>
      <c r="AE79" s="18">
        <v>0</v>
      </c>
      <c r="AF79" s="18">
        <f>IF('5 б'!C12="м",AG79,IF('5 б'!C12="ж",AH79,"*"))</f>
        <v>0</v>
      </c>
      <c r="AG79" s="18">
        <v>0</v>
      </c>
      <c r="AH79" s="18">
        <v>0</v>
      </c>
      <c r="AI79" s="18">
        <f>IF('5 б'!C12="м",AJ79,IF('5 б'!C12="ж",AK79,"*"))</f>
        <v>0</v>
      </c>
      <c r="AJ79" s="18">
        <v>0</v>
      </c>
      <c r="AK79" s="18">
        <v>0</v>
      </c>
      <c r="AL79" s="18">
        <f t="shared" si="12"/>
        <v>0</v>
      </c>
    </row>
    <row r="80" spans="2:38" ht="12.75" hidden="1" x14ac:dyDescent="0.2">
      <c r="B80" s="17"/>
      <c r="C80" s="19"/>
      <c r="D80" s="16"/>
      <c r="E80" s="18">
        <f>IF('5 б'!C13="м",F80,IF('5 б'!C13="ж",G80,"*"))</f>
        <v>70</v>
      </c>
      <c r="F80" s="18">
        <f>IF(G13=0,0,IF(G13&gt;7.7,0,IF(G13&lt;5.4,70,LOOKUP(G13,{5.4,5.5,5.6,5.7,5.8,5.9,6,6.1,6.2,6.3,6.4,6.5,6.6,6.7,6.8,6.9,7,7.1,7.2,7.3,7.4,7.5,7.6,7.7},{70,68,66,64,62,59,56,53,50,46,42,38,35,32,29,26,23,20,17,14,11,8,5,1}))))</f>
        <v>70</v>
      </c>
      <c r="G80" s="18">
        <f>IF(G13=0,0,IF(G13&gt;8.1,0,IF(G13&lt;5.7,70,LOOKUP(G13,{5.7,5.8,5.9,6,6.1,6.2,6.3,6.4,6.5,6.6,6.7,6.8,6.9,7,7.1,7.2,7.3,7.4,7.5,7.6,7.7,7.8,7.9,8,8.1},{70,68,66,64,62,59,56,53,50,46,42,38,35,32,29,26,23,20,17,14,11,8,5,3,1}))))</f>
        <v>70</v>
      </c>
      <c r="H80" s="18">
        <f>IF('5 б'!C13="м",I80,IF('5 б'!C13="ж",J80,"*"))</f>
        <v>70</v>
      </c>
      <c r="I80" s="18">
        <f>IF(G13=0,0,IF(G13&gt;7.5,0,IF(G13&lt;5.2,70,LOOKUP(G13,{5.2,5.3,5.4,5.5,5.6,5.7,5.8,5.9,6,6.1,6.2,6.3,6.4,6.5,6.6,6.7,6.8,6.9,7,7.1,7.2,7.3,7.4,7.5},{70,68,66,64,62,59,56,53,50,46,42,38,35,32,29,26,23,20,17,14,11,8,5,1}))))</f>
        <v>70</v>
      </c>
      <c r="J80" s="18">
        <f>IF(G13=0,0,IF(G13&gt;7.9,0,IF(G13&lt;5.5,70,LOOKUP(G13,{5.5,5.6,5.7,5.8,5.9,6,6.1,6.2,6.3,6.4,6.5,6.6,6.7,6.8,6.9,7,7.1,7.2,7.3,7.4,7.5,7.6,7.7,7.8,7.9},{70,68,66,64,62,59,56,53,50,46,42,38,35,32,29,26,23,20,17,14,11,8,5,3,1}))))</f>
        <v>70</v>
      </c>
      <c r="K80" s="18">
        <f>IF('5 б'!C13="м",L80,IF('5 б'!C13="ж",M80,"*"))</f>
        <v>66</v>
      </c>
      <c r="L80" s="18">
        <f>IF(G13=0,0,IF(G13&gt;7.4,0,IF(G13&lt;5,70,LOOKUP(G13,{5,5.1,5.2,5.3,5.4,5.5,5.6,5.7,5.8,5.9,6,6.1,6.2,6.3,6.4,6.5,6.6,6.7,6.8,6.9,7,7.1,7.2,7.3,7.4},{70,68,66,64,62,59,56,53,50,46,42,38,35,32,29,26,23,20,17,14,11,8,5,3,1}))))</f>
        <v>66</v>
      </c>
      <c r="M80" s="18">
        <f>IF(G13=0,0,IF(G13&gt;7.7,0,IF(G13&lt;5.3,70,LOOKUP(G13,{5.3,5.4,5.5,5.6,5.7,5.8,5.9,6,6.1,6.2,6.3,6.4,6.5,6.6,6.7,6.8,6.9,7,7.1,7.2,7.3,7.4,7.5,7.6,7.7},{70,68,66,64,62,59,56,53,50,46,42,38,35,32,29,26,23,20,17,14,11,8,5,3,1}))))</f>
        <v>70</v>
      </c>
      <c r="N80" s="18">
        <f>IF('5 б'!C13="м",O80,IF('5 б'!C13="ж",P80,"*"))</f>
        <v>62</v>
      </c>
      <c r="O80" s="18">
        <f>IF(G13=0,0,IF(G13&gt;7.2,0,IF(G13&lt;4.8,70,LOOKUP(G13,{4.8,4.9,5,5.1,5.2,5.3,5.4,5.5,5.6,5.7,5.8,5.9,6,6.1,6.2,6.3,6.4,6.5,6.6,6.7,6.8,6.9,7,7.1,7.2},{70,68,66,64,62,59,56,53,50,46,42,38,35,32,29,26,23,20,17,14,11,8,5,3,1}))))</f>
        <v>62</v>
      </c>
      <c r="P80" s="18">
        <f>IF(G13=0,0,IF(G13&gt;7.5,0,IF(G13&lt;5.1,70,LOOKUP(G13,{5.1,5.2,5.3,5.4,5.5,5.6,5.7,5.8,5.9,6,6.1,6.2,6.3,6.4,6.5,6.6,6.7,6.8,6.9,7,7.1,7.2,7.3,7.4,7.5},{70,68,66,64,62,59,56,53,50,46,42,38,35,32,29,26,23,20,17,14,11,8,5,3,1}))))</f>
        <v>68</v>
      </c>
      <c r="Q80" s="18">
        <f>IF('5 б'!C13="м",R80,IF('5 б'!C13="ж",S80,"*"))</f>
        <v>54</v>
      </c>
      <c r="R80" s="18">
        <f>IF(G13=0,0,IF(G13&gt;6.9,0,IF(G13&lt;4.6,70,LOOKUP(G13,{4.6,4.7,4.8,4.9,5,5.1,5.2,5.3,5.4,5.5,5.6,5.7,5.8,5.9,6,6.1,6.2,6.3,6.4,6.5,6.6,6.7,6.8,6.9},{70,68,66,63,60,57,54,50,45,40,36,32,29,26,23,20,17,14,11,9,7,5,3,1}))))</f>
        <v>54</v>
      </c>
      <c r="S80" s="18">
        <f>IF(G13=0,0,IF(G13&gt;7.1,0,IF(G13&lt;4.8,70,LOOKUP(G13,{4.8,4.9,5,5.1,5.2,5.3,5.4,5.5,5.6,5.7,5.8,5.9,6,6.1,6.2,6.3,6.4,6.5,6.6,6.7,6.8,6.9,7,7.1},{70,68,66,64,62,60,57,54,50,45,40,35,31,27,23,20,17,14,11,9,7,5,3,1}))))</f>
        <v>62</v>
      </c>
      <c r="T80" s="18">
        <f>IF('5 б'!C13="м",U80,IF('5 б'!C13="ж",V80,"*"))</f>
        <v>45</v>
      </c>
      <c r="U80" s="18">
        <f>IF(G13=0,0,IF(G13&gt;6.6,0,IF(G13&lt;4.4,70,LOOKUP(G13,{4.4,4.5,4.6,4.7,4.8,4.9,5,5.1,5.2,5.3,5.4,5.5,5.6,5.7,5.8,5.9,6,6.1,6.2,6.3,6.4,6.5,6.6},{70,68,65,62,59,56,53,50,45,40,35,30,26,22,18,15,13,11,9,7,5,3,1}))))</f>
        <v>45</v>
      </c>
      <c r="V80" s="18">
        <f>IF(G13=0,0,IF(G13&gt;6.9,0,IF(G13&lt;4.6,70,LOOKUP(G13,{4.6,4.7,4.8,4.9,5,5.1,5.2,5.3,5.4,5.5,5.6,5.7,5.8,5.9,6,6.1,6.2,6.3,6.4,6.5,6.6,6.7,6.8,6.9},{70,68,66,64,62,59,56,53,50,45,40,35,30,26,22,19,16,13,11,9,7,5,3,1}))))</f>
        <v>56</v>
      </c>
      <c r="W80" s="18">
        <f>IF('5 б'!C13="м",X80,IF('5 б'!C13="ж",Y80,"*"))</f>
        <v>36</v>
      </c>
      <c r="X80" s="18">
        <f>IF(G13=0,0,IF(G13&gt;6.4,0,IF(G13&lt;4.3,70,LOOKUP(G13,{4.3,4.4,4.5,4.6,4.7,4.8,4.9,5,5.1,5.2,5.3,5.4,5.5,5.6,5.7,5.8,5.9,6,6.1,6.2,6.3,6.4},{70,68,65,62,58,54,50,45,40,36,32,28,24,21,18,15,12,9,7,5,3,1}))))</f>
        <v>36</v>
      </c>
      <c r="Y80" s="18">
        <f>IF(G13=0,0,IF(G13&gt;6.7,0,IF(G13&lt;4.5,70,LOOKUP(G13,{4.5,4.6,4.7,4.8,4.9,5,5.1,5.2,5.3,5.4,5.5,5.6,5.7,5.8,5.9,6,6.1,6.2,6.3,6.4,6.5,6.6,6.7},{70,68,66,64,61,58,54,50,45,40,36,32,28,24,21,18,15,12,9,7,5,3,1}))))</f>
        <v>50</v>
      </c>
      <c r="Z80" s="18">
        <f>IF('5 б'!C13="м",AA80,IF('5 б'!C13="ж",AB80,"*"))</f>
        <v>32</v>
      </c>
      <c r="AA80" s="18">
        <f>IF(G13=0,0,IF(G13&gt;6.2,0,IF(G13&lt;4.2,70,LOOKUP(G13,{4.2,4.3,4.4,4.5,4.6,4.7,4.8,4.9,5,5.1,5.2,5.3,5.4,5.5,5.6,5.7,5.8,5.9,6,6.1,6.2},{70,68,65,62,58,54,50,45,40,36,32,28,24,20,16,13,10,7,5,3,1}))))</f>
        <v>32</v>
      </c>
      <c r="AB80" s="18">
        <f>IF(G13=0,0,IF(G13&gt;6.5,0,IF(G13&lt;4.4,70,LOOKUP(G13,{4.4,4.5,4.6,4.7,4.8,4.9,5,5.1,5.2,5.3,5.4,5.5,5.6,5.7,5.8,5.9,6,6.1,6.2,6.3,6.4,6.5},{70,68,66,64,61,58,54,50,45,40,35,31,27,23,19,16,13,10,7,5,3,1}))))</f>
        <v>45</v>
      </c>
      <c r="AC80" s="18">
        <f>IF('5 б'!C13="м",AD80,IF('5 б'!C13="ж",AE80,"*"))</f>
        <v>0</v>
      </c>
      <c r="AD80" s="18">
        <v>0</v>
      </c>
      <c r="AE80" s="18">
        <v>0</v>
      </c>
      <c r="AF80" s="18">
        <f>IF('5 б'!C13="м",AG80,IF('5 б'!C13="ж",AH80,"*"))</f>
        <v>0</v>
      </c>
      <c r="AG80" s="18">
        <v>0</v>
      </c>
      <c r="AH80" s="18">
        <v>0</v>
      </c>
      <c r="AI80" s="18">
        <f>IF('5 б'!C13="м",AJ80,IF('5 б'!C13="ж",AK80,"*"))</f>
        <v>0</v>
      </c>
      <c r="AJ80" s="18">
        <v>0</v>
      </c>
      <c r="AK80" s="18">
        <v>0</v>
      </c>
      <c r="AL80" s="18">
        <f t="shared" si="12"/>
        <v>0</v>
      </c>
    </row>
    <row r="81" spans="2:38" ht="12.75" hidden="1" x14ac:dyDescent="0.2">
      <c r="B81" s="17"/>
      <c r="C81" s="19"/>
      <c r="D81" s="16"/>
      <c r="E81" s="18">
        <f>IF('5 б'!C14="м",F81,IF('5 б'!C14="ж",G81,"*"))</f>
        <v>53</v>
      </c>
      <c r="F81" s="18">
        <f>IF(G14=0,0,IF(G14&gt;7.7,0,IF(G14&lt;5.4,70,LOOKUP(G14,{5.4,5.5,5.6,5.7,5.8,5.9,6,6.1,6.2,6.3,6.4,6.5,6.6,6.7,6.8,6.9,7,7.1,7.2,7.3,7.4,7.5,7.6,7.7},{70,68,66,64,62,59,56,53,50,46,42,38,35,32,29,26,23,20,17,14,11,8,5,1}))))</f>
        <v>53</v>
      </c>
      <c r="G81" s="18">
        <f>IF(G14=0,0,IF(G14&gt;8.1,0,IF(G14&lt;5.7,70,LOOKUP(G14,{5.7,5.8,5.9,6,6.1,6.2,6.3,6.4,6.5,6.6,6.7,6.8,6.9,7,7.1,7.2,7.3,7.4,7.5,7.6,7.7,7.8,7.9,8,8.1},{70,68,66,64,62,59,56,53,50,46,42,38,35,32,29,26,23,20,17,14,11,8,5,3,1}))))</f>
        <v>62</v>
      </c>
      <c r="H81" s="18">
        <f>IF('5 б'!C14="м",I81,IF('5 б'!C14="ж",J81,"*"))</f>
        <v>46</v>
      </c>
      <c r="I81" s="18">
        <f>IF(G14=0,0,IF(G14&gt;7.5,0,IF(G14&lt;5.2,70,LOOKUP(G14,{5.2,5.3,5.4,5.5,5.6,5.7,5.8,5.9,6,6.1,6.2,6.3,6.4,6.5,6.6,6.7,6.8,6.9,7,7.1,7.2,7.3,7.4,7.5},{70,68,66,64,62,59,56,53,50,46,42,38,35,32,29,26,23,20,17,14,11,8,5,1}))))</f>
        <v>46</v>
      </c>
      <c r="J81" s="18">
        <f>IF(G14=0,0,IF(G14&gt;7.9,0,IF(G14&lt;5.5,70,LOOKUP(G14,{5.5,5.6,5.7,5.8,5.9,6,6.1,6.2,6.3,6.4,6.5,6.6,6.7,6.8,6.9,7,7.1,7.2,7.3,7.4,7.5,7.6,7.7,7.8,7.9},{70,68,66,64,62,59,56,53,50,46,42,38,35,32,29,26,23,20,17,14,11,8,5,3,1}))))</f>
        <v>56</v>
      </c>
      <c r="K81" s="18">
        <f>IF('5 б'!C14="м",L81,IF('5 б'!C14="ж",M81,"*"))</f>
        <v>38</v>
      </c>
      <c r="L81" s="18">
        <f>IF(G14=0,0,IF(G14&gt;7.4,0,IF(G14&lt;5,70,LOOKUP(G14,{5,5.1,5.2,5.3,5.4,5.5,5.6,5.7,5.8,5.9,6,6.1,6.2,6.3,6.4,6.5,6.6,6.7,6.8,6.9,7,7.1,7.2,7.3,7.4},{70,68,66,64,62,59,56,53,50,46,42,38,35,32,29,26,23,20,17,14,11,8,5,3,1}))))</f>
        <v>38</v>
      </c>
      <c r="M81" s="18">
        <f>IF(G14=0,0,IF(G14&gt;7.7,0,IF(G14&lt;5.3,70,LOOKUP(G14,{5.3,5.4,5.5,5.6,5.7,5.8,5.9,6,6.1,6.2,6.3,6.4,6.5,6.6,6.7,6.8,6.9,7,7.1,7.2,7.3,7.4,7.5,7.6,7.7},{70,68,66,64,62,59,56,53,50,46,42,38,35,32,29,26,23,20,17,14,11,8,5,3,1}))))</f>
        <v>50</v>
      </c>
      <c r="N81" s="18">
        <f>IF('5 б'!C14="м",O81,IF('5 б'!C14="ж",P81,"*"))</f>
        <v>32</v>
      </c>
      <c r="O81" s="18">
        <f>IF(G14=0,0,IF(G14&gt;7.2,0,IF(G14&lt;4.8,70,LOOKUP(G14,{4.8,4.9,5,5.1,5.2,5.3,5.4,5.5,5.6,5.7,5.8,5.9,6,6.1,6.2,6.3,6.4,6.5,6.6,6.7,6.8,6.9,7,7.1,7.2},{70,68,66,64,62,59,56,53,50,46,42,38,35,32,29,26,23,20,17,14,11,8,5,3,1}))))</f>
        <v>32</v>
      </c>
      <c r="P81" s="18">
        <f>IF(G14=0,0,IF(G14&gt;7.5,0,IF(G14&lt;5.1,70,LOOKUP(G14,{5.1,5.2,5.3,5.4,5.5,5.6,5.7,5.8,5.9,6,6.1,6.2,6.3,6.4,6.5,6.6,6.7,6.8,6.9,7,7.1,7.2,7.3,7.4,7.5},{70,68,66,64,62,59,56,53,50,46,42,38,35,32,29,26,23,20,17,14,11,8,5,3,1}))))</f>
        <v>42</v>
      </c>
      <c r="Q81" s="18">
        <f>IF('5 б'!C14="м",R81,IF('5 б'!C14="ж",S81,"*"))</f>
        <v>20</v>
      </c>
      <c r="R81" s="18">
        <f>IF(G14=0,0,IF(G14&gt;6.9,0,IF(G14&lt;4.6,70,LOOKUP(G14,{4.6,4.7,4.8,4.9,5,5.1,5.2,5.3,5.4,5.5,5.6,5.7,5.8,5.9,6,6.1,6.2,6.3,6.4,6.5,6.6,6.7,6.8,6.9},{70,68,66,63,60,57,54,50,45,40,36,32,29,26,23,20,17,14,11,9,7,5,3,1}))))</f>
        <v>20</v>
      </c>
      <c r="S81" s="18">
        <f>IF(G14=0,0,IF(G14&gt;7.1,0,IF(G14&lt;4.8,70,LOOKUP(G14,{4.8,4.9,5,5.1,5.2,5.3,5.4,5.5,5.6,5.7,5.8,5.9,6,6.1,6.2,6.3,6.4,6.5,6.6,6.7,6.8,6.9,7,7.1},{70,68,66,64,62,60,57,54,50,45,40,35,31,27,23,20,17,14,11,9,7,5,3,1}))))</f>
        <v>27</v>
      </c>
      <c r="T81" s="18">
        <f>IF('5 б'!C14="м",U81,IF('5 б'!C14="ж",V81,"*"))</f>
        <v>11</v>
      </c>
      <c r="U81" s="18">
        <f>IF(G14=0,0,IF(G14&gt;6.6,0,IF(G14&lt;4.4,70,LOOKUP(G14,{4.4,4.5,4.6,4.7,4.8,4.9,5,5.1,5.2,5.3,5.4,5.5,5.6,5.7,5.8,5.9,6,6.1,6.2,6.3,6.4,6.5,6.6},{70,68,65,62,59,56,53,50,45,40,35,30,26,22,18,15,13,11,9,7,5,3,1}))))</f>
        <v>11</v>
      </c>
      <c r="V81" s="18">
        <f>IF(G14=0,0,IF(G14&gt;6.9,0,IF(G14&lt;4.6,70,LOOKUP(G14,{4.6,4.7,4.8,4.9,5,5.1,5.2,5.3,5.4,5.5,5.6,5.7,5.8,5.9,6,6.1,6.2,6.3,6.4,6.5,6.6,6.7,6.8,6.9},{70,68,66,64,62,59,56,53,50,45,40,35,30,26,22,19,16,13,11,9,7,5,3,1}))))</f>
        <v>19</v>
      </c>
      <c r="W81" s="18">
        <f>IF('5 б'!C14="м",X81,IF('5 б'!C14="ж",Y81,"*"))</f>
        <v>7</v>
      </c>
      <c r="X81" s="18">
        <f>IF(G14=0,0,IF(G14&gt;6.4,0,IF(G14&lt;4.3,70,LOOKUP(G14,{4.3,4.4,4.5,4.6,4.7,4.8,4.9,5,5.1,5.2,5.3,5.4,5.5,5.6,5.7,5.8,5.9,6,6.1,6.2,6.3,6.4},{70,68,65,62,58,54,50,45,40,36,32,28,24,21,18,15,12,9,7,5,3,1}))))</f>
        <v>7</v>
      </c>
      <c r="Y81" s="18">
        <f>IF(G14=0,0,IF(G14&gt;6.7,0,IF(G14&lt;4.5,70,LOOKUP(G14,{4.5,4.6,4.7,4.8,4.9,5,5.1,5.2,5.3,5.4,5.5,5.6,5.7,5.8,5.9,6,6.1,6.2,6.3,6.4,6.5,6.6,6.7},{70,68,66,64,61,58,54,50,45,40,36,32,28,24,21,18,15,12,9,7,5,3,1}))))</f>
        <v>15</v>
      </c>
      <c r="Z81" s="18">
        <f>IF('5 б'!C14="м",AA81,IF('5 б'!C14="ж",AB81,"*"))</f>
        <v>3</v>
      </c>
      <c r="AA81" s="18">
        <f>IF(G14=0,0,IF(G14&gt;6.2,0,IF(G14&lt;4.2,70,LOOKUP(G14,{4.2,4.3,4.4,4.5,4.6,4.7,4.8,4.9,5,5.1,5.2,5.3,5.4,5.5,5.6,5.7,5.8,5.9,6,6.1,6.2},{70,68,65,62,58,54,50,45,40,36,32,28,24,20,16,13,10,7,5,3,1}))))</f>
        <v>3</v>
      </c>
      <c r="AB81" s="18">
        <f>IF(G14=0,0,IF(G14&gt;6.5,0,IF(G14&lt;4.4,70,LOOKUP(G14,{4.4,4.5,4.6,4.7,4.8,4.9,5,5.1,5.2,5.3,5.4,5.5,5.6,5.7,5.8,5.9,6,6.1,6.2,6.3,6.4,6.5},{70,68,66,64,61,58,54,50,45,40,35,31,27,23,19,16,13,10,7,5,3,1}))))</f>
        <v>10</v>
      </c>
      <c r="AC81" s="18">
        <f>IF('5 б'!C14="м",AD81,IF('5 б'!C14="ж",AE81,"*"))</f>
        <v>0</v>
      </c>
      <c r="AD81" s="18">
        <v>0</v>
      </c>
      <c r="AE81" s="18">
        <v>0</v>
      </c>
      <c r="AF81" s="18">
        <f>IF('5 б'!C14="м",AG81,IF('5 б'!C14="ж",AH81,"*"))</f>
        <v>0</v>
      </c>
      <c r="AG81" s="18">
        <v>0</v>
      </c>
      <c r="AH81" s="18">
        <v>0</v>
      </c>
      <c r="AI81" s="18">
        <f>IF('5 б'!C14="м",AJ81,IF('5 б'!C14="ж",AK81,"*"))</f>
        <v>0</v>
      </c>
      <c r="AJ81" s="18">
        <v>0</v>
      </c>
      <c r="AK81" s="18">
        <v>0</v>
      </c>
      <c r="AL81" s="18">
        <f t="shared" si="12"/>
        <v>0</v>
      </c>
    </row>
    <row r="82" spans="2:38" ht="12.75" hidden="1" x14ac:dyDescent="0.2">
      <c r="B82" s="17"/>
      <c r="C82" s="19"/>
      <c r="D82" s="16"/>
      <c r="E82" s="18">
        <f>IF('5 б'!C15="м",F82,IF('5 б'!C15="ж",G82,"*"))</f>
        <v>66</v>
      </c>
      <c r="F82" s="18">
        <f>IF(G15=0,0,IF(G15&gt;7.7,0,IF(G15&lt;5.4,70,LOOKUP(G15,{5.4,5.5,5.6,5.7,5.8,5.9,6,6.1,6.2,6.3,6.4,6.5,6.6,6.7,6.8,6.9,7,7.1,7.2,7.3,7.4,7.5,7.6,7.7},{70,68,66,64,62,59,56,53,50,46,42,38,35,32,29,26,23,20,17,14,11,8,5,1}))))</f>
        <v>66</v>
      </c>
      <c r="G82" s="18">
        <f>IF(G15=0,0,IF(G15&gt;8.1,0,IF(G15&lt;5.7,70,LOOKUP(G15,{5.7,5.8,5.9,6,6.1,6.2,6.3,6.4,6.5,6.6,6.7,6.8,6.9,7,7.1,7.2,7.3,7.4,7.5,7.6,7.7,7.8,7.9,8,8.1},{70,68,66,64,62,59,56,53,50,46,42,38,35,32,29,26,23,20,17,14,11,8,5,3,1}))))</f>
        <v>70</v>
      </c>
      <c r="H82" s="18">
        <f>IF('5 б'!C15="м",I82,IF('5 б'!C15="ж",J82,"*"))</f>
        <v>62</v>
      </c>
      <c r="I82" s="18">
        <f>IF(G15=0,0,IF(G15&gt;7.5,0,IF(G15&lt;5.2,70,LOOKUP(G15,{5.2,5.3,5.4,5.5,5.6,5.7,5.8,5.9,6,6.1,6.2,6.3,6.4,6.5,6.6,6.7,6.8,6.9,7,7.1,7.2,7.3,7.4,7.5},{70,68,66,64,62,59,56,53,50,46,42,38,35,32,29,26,23,20,17,14,11,8,5,1}))))</f>
        <v>62</v>
      </c>
      <c r="J82" s="18">
        <f>IF(G15=0,0,IF(G15&gt;7.9,0,IF(G15&lt;5.5,70,LOOKUP(G15,{5.5,5.6,5.7,5.8,5.9,6,6.1,6.2,6.3,6.4,6.5,6.6,6.7,6.8,6.9,7,7.1,7.2,7.3,7.4,7.5,7.6,7.7,7.8,7.9},{70,68,66,64,62,59,56,53,50,46,42,38,35,32,29,26,23,20,17,14,11,8,5,3,1}))))</f>
        <v>68</v>
      </c>
      <c r="K82" s="18">
        <f>IF('5 б'!C15="м",L82,IF('5 б'!C15="ж",M82,"*"))</f>
        <v>56</v>
      </c>
      <c r="L82" s="18">
        <f>IF(G15=0,0,IF(G15&gt;7.4,0,IF(G15&lt;5,70,LOOKUP(G15,{5,5.1,5.2,5.3,5.4,5.5,5.6,5.7,5.8,5.9,6,6.1,6.2,6.3,6.4,6.5,6.6,6.7,6.8,6.9,7,7.1,7.2,7.3,7.4},{70,68,66,64,62,59,56,53,50,46,42,38,35,32,29,26,23,20,17,14,11,8,5,3,1}))))</f>
        <v>56</v>
      </c>
      <c r="M82" s="18">
        <f>IF(G15=0,0,IF(G15&gt;7.7,0,IF(G15&lt;5.3,70,LOOKUP(G15,{5.3,5.4,5.5,5.6,5.7,5.8,5.9,6,6.1,6.2,6.3,6.4,6.5,6.6,6.7,6.8,6.9,7,7.1,7.2,7.3,7.4,7.5,7.6,7.7},{70,68,66,64,62,59,56,53,50,46,42,38,35,32,29,26,23,20,17,14,11,8,5,3,1}))))</f>
        <v>64</v>
      </c>
      <c r="N82" s="18">
        <f>IF('5 б'!C15="м",O82,IF('5 б'!C15="ж",P82,"*"))</f>
        <v>50</v>
      </c>
      <c r="O82" s="18">
        <f>IF(G15=0,0,IF(G15&gt;7.2,0,IF(G15&lt;4.8,70,LOOKUP(G15,{4.8,4.9,5,5.1,5.2,5.3,5.4,5.5,5.6,5.7,5.8,5.9,6,6.1,6.2,6.3,6.4,6.5,6.6,6.7,6.8,6.9,7,7.1,7.2},{70,68,66,64,62,59,56,53,50,46,42,38,35,32,29,26,23,20,17,14,11,8,5,3,1}))))</f>
        <v>50</v>
      </c>
      <c r="P82" s="18">
        <f>IF(G15=0,0,IF(G15&gt;7.5,0,IF(G15&lt;5.1,70,LOOKUP(G15,{5.1,5.2,5.3,5.4,5.5,5.6,5.7,5.8,5.9,6,6.1,6.2,6.3,6.4,6.5,6.6,6.7,6.8,6.9,7,7.1,7.2,7.3,7.4,7.5},{70,68,66,64,62,59,56,53,50,46,42,38,35,32,29,26,23,20,17,14,11,8,5,3,1}))))</f>
        <v>59</v>
      </c>
      <c r="Q82" s="18">
        <f>IF('5 б'!C15="м",R82,IF('5 б'!C15="ж",S82,"*"))</f>
        <v>36</v>
      </c>
      <c r="R82" s="18">
        <f>IF(G15=0,0,IF(G15&gt;6.9,0,IF(G15&lt;4.6,70,LOOKUP(G15,{4.6,4.7,4.8,4.9,5,5.1,5.2,5.3,5.4,5.5,5.6,5.7,5.8,5.9,6,6.1,6.2,6.3,6.4,6.5,6.6,6.7,6.8,6.9},{70,68,66,63,60,57,54,50,45,40,36,32,29,26,23,20,17,14,11,9,7,5,3,1}))))</f>
        <v>36</v>
      </c>
      <c r="S82" s="18">
        <f>IF(G15=0,0,IF(G15&gt;7.1,0,IF(G15&lt;4.8,70,LOOKUP(G15,{4.8,4.9,5,5.1,5.2,5.3,5.4,5.5,5.6,5.7,5.8,5.9,6,6.1,6.2,6.3,6.4,6.5,6.6,6.7,6.8,6.9,7,7.1},{70,68,66,64,62,60,57,54,50,45,40,35,31,27,23,20,17,14,11,9,7,5,3,1}))))</f>
        <v>50</v>
      </c>
      <c r="T82" s="18">
        <f>IF('5 б'!C15="м",U82,IF('5 б'!C15="ж",V82,"*"))</f>
        <v>26</v>
      </c>
      <c r="U82" s="18">
        <f>IF(G15=0,0,IF(G15&gt;6.6,0,IF(G15&lt;4.4,70,LOOKUP(G15,{4.4,4.5,4.6,4.7,4.8,4.9,5,5.1,5.2,5.3,5.4,5.5,5.6,5.7,5.8,5.9,6,6.1,6.2,6.3,6.4,6.5,6.6},{70,68,65,62,59,56,53,50,45,40,35,30,26,22,18,15,13,11,9,7,5,3,1}))))</f>
        <v>26</v>
      </c>
      <c r="V82" s="18">
        <f>IF(G15=0,0,IF(G15&gt;6.9,0,IF(G15&lt;4.6,70,LOOKUP(G15,{4.6,4.7,4.8,4.9,5,5.1,5.2,5.3,5.4,5.5,5.6,5.7,5.8,5.9,6,6.1,6.2,6.3,6.4,6.5,6.6,6.7,6.8,6.9},{70,68,66,64,62,59,56,53,50,45,40,35,30,26,22,19,16,13,11,9,7,5,3,1}))))</f>
        <v>40</v>
      </c>
      <c r="W82" s="18">
        <f>IF('5 б'!C15="м",X82,IF('5 б'!C15="ж",Y82,"*"))</f>
        <v>21</v>
      </c>
      <c r="X82" s="18">
        <f>IF(G15=0,0,IF(G15&gt;6.4,0,IF(G15&lt;4.3,70,LOOKUP(G15,{4.3,4.4,4.5,4.6,4.7,4.8,4.9,5,5.1,5.2,5.3,5.4,5.5,5.6,5.7,5.8,5.9,6,6.1,6.2,6.3,6.4},{70,68,65,62,58,54,50,45,40,36,32,28,24,21,18,15,12,9,7,5,3,1}))))</f>
        <v>21</v>
      </c>
      <c r="Y82" s="18">
        <f>IF(G15=0,0,IF(G15&gt;6.7,0,IF(G15&lt;4.5,70,LOOKUP(G15,{4.5,4.6,4.7,4.8,4.9,5,5.1,5.2,5.3,5.4,5.5,5.6,5.7,5.8,5.9,6,6.1,6.2,6.3,6.4,6.5,6.6,6.7},{70,68,66,64,61,58,54,50,45,40,36,32,28,24,21,18,15,12,9,7,5,3,1}))))</f>
        <v>32</v>
      </c>
      <c r="Z82" s="18">
        <f>IF('5 б'!C15="м",AA82,IF('5 б'!C15="ж",AB82,"*"))</f>
        <v>16</v>
      </c>
      <c r="AA82" s="18">
        <f>IF(G15=0,0,IF(G15&gt;6.2,0,IF(G15&lt;4.2,70,LOOKUP(G15,{4.2,4.3,4.4,4.5,4.6,4.7,4.8,4.9,5,5.1,5.2,5.3,5.4,5.5,5.6,5.7,5.8,5.9,6,6.1,6.2},{70,68,65,62,58,54,50,45,40,36,32,28,24,20,16,13,10,7,5,3,1}))))</f>
        <v>16</v>
      </c>
      <c r="AB82" s="18">
        <f>IF(G15=0,0,IF(G15&gt;6.5,0,IF(G15&lt;4.4,70,LOOKUP(G15,{4.4,4.5,4.6,4.7,4.8,4.9,5,5.1,5.2,5.3,5.4,5.5,5.6,5.7,5.8,5.9,6,6.1,6.2,6.3,6.4,6.5},{70,68,66,64,61,58,54,50,45,40,35,31,27,23,19,16,13,10,7,5,3,1}))))</f>
        <v>27</v>
      </c>
      <c r="AC82" s="18">
        <f>IF('5 б'!C15="м",AD82,IF('5 б'!C15="ж",AE82,"*"))</f>
        <v>0</v>
      </c>
      <c r="AD82" s="18">
        <v>0</v>
      </c>
      <c r="AE82" s="18">
        <v>0</v>
      </c>
      <c r="AF82" s="18">
        <f>IF('5 б'!C15="м",AG82,IF('5 б'!C15="ж",AH82,"*"))</f>
        <v>0</v>
      </c>
      <c r="AG82" s="18">
        <v>0</v>
      </c>
      <c r="AH82" s="18">
        <v>0</v>
      </c>
      <c r="AI82" s="18">
        <f>IF('5 б'!C15="м",AJ82,IF('5 б'!C15="ж",AK82,"*"))</f>
        <v>0</v>
      </c>
      <c r="AJ82" s="18">
        <v>0</v>
      </c>
      <c r="AK82" s="18">
        <v>0</v>
      </c>
      <c r="AL82" s="18">
        <f t="shared" si="12"/>
        <v>0</v>
      </c>
    </row>
    <row r="83" spans="2:38" ht="12.75" hidden="1" x14ac:dyDescent="0.2">
      <c r="B83" s="17"/>
      <c r="C83" s="19"/>
      <c r="D83" s="16"/>
      <c r="E83" s="18">
        <f>IF('5 б'!C16="м",F83,IF('5 б'!C16="ж",G83,"*"))</f>
        <v>53</v>
      </c>
      <c r="F83" s="18">
        <f>IF(G16=0,0,IF(G16&gt;7.7,0,IF(G16&lt;5.4,70,LOOKUP(G16,{5.4,5.5,5.6,5.7,5.8,5.9,6,6.1,6.2,6.3,6.4,6.5,6.6,6.7,6.8,6.9,7,7.1,7.2,7.3,7.4,7.5,7.6,7.7},{70,68,66,64,62,59,56,53,50,46,42,38,35,32,29,26,23,20,17,14,11,8,5,1}))))</f>
        <v>42</v>
      </c>
      <c r="G83" s="18">
        <f>IF(G16=0,0,IF(G16&gt;8.1,0,IF(G16&lt;5.7,70,LOOKUP(G16,{5.7,5.8,5.9,6,6.1,6.2,6.3,6.4,6.5,6.6,6.7,6.8,6.9,7,7.1,7.2,7.3,7.4,7.5,7.6,7.7,7.8,7.9,8,8.1},{70,68,66,64,62,59,56,53,50,46,42,38,35,32,29,26,23,20,17,14,11,8,5,3,1}))))</f>
        <v>53</v>
      </c>
      <c r="H83" s="18">
        <f>IF('5 б'!C16="м",I83,IF('5 б'!C16="ж",J83,"*"))</f>
        <v>46</v>
      </c>
      <c r="I83" s="18">
        <f>IF(G16=0,0,IF(G16&gt;7.5,0,IF(G16&lt;5.2,70,LOOKUP(G16,{5.2,5.3,5.4,5.5,5.6,5.7,5.8,5.9,6,6.1,6.2,6.3,6.4,6.5,6.6,6.7,6.8,6.9,7,7.1,7.2,7.3,7.4,7.5},{70,68,66,64,62,59,56,53,50,46,42,38,35,32,29,26,23,20,17,14,11,8,5,1}))))</f>
        <v>35</v>
      </c>
      <c r="J83" s="18">
        <f>IF(G16=0,0,IF(G16&gt;7.9,0,IF(G16&lt;5.5,70,LOOKUP(G16,{5.5,5.6,5.7,5.8,5.9,6,6.1,6.2,6.3,6.4,6.5,6.6,6.7,6.8,6.9,7,7.1,7.2,7.3,7.4,7.5,7.6,7.7,7.8,7.9},{70,68,66,64,62,59,56,53,50,46,42,38,35,32,29,26,23,20,17,14,11,8,5,3,1}))))</f>
        <v>46</v>
      </c>
      <c r="K83" s="18">
        <f>IF('5 б'!C16="м",L83,IF('5 б'!C16="ж",M83,"*"))</f>
        <v>38</v>
      </c>
      <c r="L83" s="18">
        <f>IF(G16=0,0,IF(G16&gt;7.4,0,IF(G16&lt;5,70,LOOKUP(G16,{5,5.1,5.2,5.3,5.4,5.5,5.6,5.7,5.8,5.9,6,6.1,6.2,6.3,6.4,6.5,6.6,6.7,6.8,6.9,7,7.1,7.2,7.3,7.4},{70,68,66,64,62,59,56,53,50,46,42,38,35,32,29,26,23,20,17,14,11,8,5,3,1}))))</f>
        <v>29</v>
      </c>
      <c r="M83" s="18">
        <f>IF(G16=0,0,IF(G16&gt;7.7,0,IF(G16&lt;5.3,70,LOOKUP(G16,{5.3,5.4,5.5,5.6,5.7,5.8,5.9,6,6.1,6.2,6.3,6.4,6.5,6.6,6.7,6.8,6.9,7,7.1,7.2,7.3,7.4,7.5,7.6,7.7},{70,68,66,64,62,59,56,53,50,46,42,38,35,32,29,26,23,20,17,14,11,8,5,3,1}))))</f>
        <v>38</v>
      </c>
      <c r="N83" s="18">
        <f>IF('5 б'!C16="м",O83,IF('5 б'!C16="ж",P83,"*"))</f>
        <v>32</v>
      </c>
      <c r="O83" s="18">
        <f>IF(G16=0,0,IF(G16&gt;7.2,0,IF(G16&lt;4.8,70,LOOKUP(G16,{4.8,4.9,5,5.1,5.2,5.3,5.4,5.5,5.6,5.7,5.8,5.9,6,6.1,6.2,6.3,6.4,6.5,6.6,6.7,6.8,6.9,7,7.1,7.2},{70,68,66,64,62,59,56,53,50,46,42,38,35,32,29,26,23,20,17,14,11,8,5,3,1}))))</f>
        <v>23</v>
      </c>
      <c r="P83" s="18">
        <f>IF(G16=0,0,IF(G16&gt;7.5,0,IF(G16&lt;5.1,70,LOOKUP(G16,{5.1,5.2,5.3,5.4,5.5,5.6,5.7,5.8,5.9,6,6.1,6.2,6.3,6.4,6.5,6.6,6.7,6.8,6.9,7,7.1,7.2,7.3,7.4,7.5},{70,68,66,64,62,59,56,53,50,46,42,38,35,32,29,26,23,20,17,14,11,8,5,3,1}))))</f>
        <v>32</v>
      </c>
      <c r="Q83" s="18">
        <f>IF('5 б'!C16="м",R83,IF('5 б'!C16="ж",S83,"*"))</f>
        <v>17</v>
      </c>
      <c r="R83" s="18">
        <f>IF(G16=0,0,IF(G16&gt;6.9,0,IF(G16&lt;4.6,70,LOOKUP(G16,{4.6,4.7,4.8,4.9,5,5.1,5.2,5.3,5.4,5.5,5.6,5.7,5.8,5.9,6,6.1,6.2,6.3,6.4,6.5,6.6,6.7,6.8,6.9},{70,68,66,63,60,57,54,50,45,40,36,32,29,26,23,20,17,14,11,9,7,5,3,1}))))</f>
        <v>11</v>
      </c>
      <c r="S83" s="18">
        <f>IF(G16=0,0,IF(G16&gt;7.1,0,IF(G16&lt;4.8,70,LOOKUP(G16,{4.8,4.9,5,5.1,5.2,5.3,5.4,5.5,5.6,5.7,5.8,5.9,6,6.1,6.2,6.3,6.4,6.5,6.6,6.7,6.8,6.9,7,7.1},{70,68,66,64,62,60,57,54,50,45,40,35,31,27,23,20,17,14,11,9,7,5,3,1}))))</f>
        <v>17</v>
      </c>
      <c r="T83" s="18">
        <f>IF('5 б'!C16="м",U83,IF('5 б'!C16="ж",V83,"*"))</f>
        <v>11</v>
      </c>
      <c r="U83" s="18">
        <f>IF(G16=0,0,IF(G16&gt;6.6,0,IF(G16&lt;4.4,70,LOOKUP(G16,{4.4,4.5,4.6,4.7,4.8,4.9,5,5.1,5.2,5.3,5.4,5.5,5.6,5.7,5.8,5.9,6,6.1,6.2,6.3,6.4,6.5,6.6},{70,68,65,62,59,56,53,50,45,40,35,30,26,22,18,15,13,11,9,7,5,3,1}))))</f>
        <v>5</v>
      </c>
      <c r="V83" s="18">
        <f>IF(G16=0,0,IF(G16&gt;6.9,0,IF(G16&lt;4.6,70,LOOKUP(G16,{4.6,4.7,4.8,4.9,5,5.1,5.2,5.3,5.4,5.5,5.6,5.7,5.8,5.9,6,6.1,6.2,6.3,6.4,6.5,6.6,6.7,6.8,6.9},{70,68,66,64,62,59,56,53,50,45,40,35,30,26,22,19,16,13,11,9,7,5,3,1}))))</f>
        <v>11</v>
      </c>
      <c r="W83" s="18">
        <f>IF('5 б'!C16="м",X83,IF('5 б'!C16="ж",Y83,"*"))</f>
        <v>7</v>
      </c>
      <c r="X83" s="18">
        <f>IF(G16=0,0,IF(G16&gt;6.4,0,IF(G16&lt;4.3,70,LOOKUP(G16,{4.3,4.4,4.5,4.6,4.7,4.8,4.9,5,5.1,5.2,5.3,5.4,5.5,5.6,5.7,5.8,5.9,6,6.1,6.2,6.3,6.4},{70,68,65,62,58,54,50,45,40,36,32,28,24,21,18,15,12,9,7,5,3,1}))))</f>
        <v>1</v>
      </c>
      <c r="Y83" s="18">
        <f>IF(G16=0,0,IF(G16&gt;6.7,0,IF(G16&lt;4.5,70,LOOKUP(G16,{4.5,4.6,4.7,4.8,4.9,5,5.1,5.2,5.3,5.4,5.5,5.6,5.7,5.8,5.9,6,6.1,6.2,6.3,6.4,6.5,6.6,6.7},{70,68,66,64,61,58,54,50,45,40,36,32,28,24,21,18,15,12,9,7,5,3,1}))))</f>
        <v>7</v>
      </c>
      <c r="Z83" s="18">
        <f>IF('5 б'!C16="м",AA83,IF('5 б'!C16="ж",AB83,"*"))</f>
        <v>3</v>
      </c>
      <c r="AA83" s="18">
        <f>IF(G16=0,0,IF(G16&gt;6.2,0,IF(G16&lt;4.2,70,LOOKUP(G16,{4.2,4.3,4.4,4.5,4.6,4.7,4.8,4.9,5,5.1,5.2,5.3,5.4,5.5,5.6,5.7,5.8,5.9,6,6.1,6.2},{70,68,65,62,58,54,50,45,40,36,32,28,24,20,16,13,10,7,5,3,1}))))</f>
        <v>0</v>
      </c>
      <c r="AB83" s="18">
        <f>IF(G16=0,0,IF(G16&gt;6.5,0,IF(G16&lt;4.4,70,LOOKUP(G16,{4.4,4.5,4.6,4.7,4.8,4.9,5,5.1,5.2,5.3,5.4,5.5,5.6,5.7,5.8,5.9,6,6.1,6.2,6.3,6.4,6.5},{70,68,66,64,61,58,54,50,45,40,35,31,27,23,19,16,13,10,7,5,3,1}))))</f>
        <v>3</v>
      </c>
      <c r="AC83" s="18">
        <f>IF('5 б'!C16="м",AD83,IF('5 б'!C16="ж",AE83,"*"))</f>
        <v>0</v>
      </c>
      <c r="AD83" s="18">
        <v>0</v>
      </c>
      <c r="AE83" s="18">
        <v>0</v>
      </c>
      <c r="AF83" s="18">
        <f>IF('5 б'!C16="м",AG83,IF('5 б'!C16="ж",AH83,"*"))</f>
        <v>0</v>
      </c>
      <c r="AG83" s="18">
        <v>0</v>
      </c>
      <c r="AH83" s="18">
        <v>0</v>
      </c>
      <c r="AI83" s="18">
        <f>IF('5 б'!C16="м",AJ83,IF('5 б'!C16="ж",AK83,"*"))</f>
        <v>0</v>
      </c>
      <c r="AJ83" s="18">
        <v>0</v>
      </c>
      <c r="AK83" s="18">
        <v>0</v>
      </c>
      <c r="AL83" s="18">
        <f t="shared" si="12"/>
        <v>0</v>
      </c>
    </row>
    <row r="84" spans="2:38" ht="12.75" hidden="1" x14ac:dyDescent="0.2">
      <c r="B84" s="17"/>
      <c r="C84" s="19"/>
      <c r="D84" s="16"/>
      <c r="E84" s="18">
        <f>IF('5 б'!C17="м",F84,IF('5 б'!C17="ж",G84,"*"))</f>
        <v>66</v>
      </c>
      <c r="F84" s="18">
        <f>IF(G17=0,0,IF(G17&gt;7.7,0,IF(G17&lt;5.4,70,LOOKUP(G17,{5.4,5.5,5.6,5.7,5.8,5.9,6,6.1,6.2,6.3,6.4,6.5,6.6,6.7,6.8,6.9,7,7.1,7.2,7.3,7.4,7.5,7.6,7.7},{70,68,66,64,62,59,56,53,50,46,42,38,35,32,29,26,23,20,17,14,11,8,5,1}))))</f>
        <v>59</v>
      </c>
      <c r="G84" s="18">
        <f>IF(G17=0,0,IF(G17&gt;8.1,0,IF(G17&lt;5.7,70,LOOKUP(G17,{5.7,5.8,5.9,6,6.1,6.2,6.3,6.4,6.5,6.6,6.7,6.8,6.9,7,7.1,7.2,7.3,7.4,7.5,7.6,7.7,7.8,7.9,8,8.1},{70,68,66,64,62,59,56,53,50,46,42,38,35,32,29,26,23,20,17,14,11,8,5,3,1}))))</f>
        <v>66</v>
      </c>
      <c r="H84" s="18">
        <f>IF('5 б'!C17="м",I84,IF('5 б'!C17="ж",J84,"*"))</f>
        <v>62</v>
      </c>
      <c r="I84" s="18">
        <f>IF(G17=0,0,IF(G17&gt;7.5,0,IF(G17&lt;5.2,70,LOOKUP(G17,{5.2,5.3,5.4,5.5,5.6,5.7,5.8,5.9,6,6.1,6.2,6.3,6.4,6.5,6.6,6.7,6.8,6.9,7,7.1,7.2,7.3,7.4,7.5},{70,68,66,64,62,59,56,53,50,46,42,38,35,32,29,26,23,20,17,14,11,8,5,1}))))</f>
        <v>53</v>
      </c>
      <c r="J84" s="18">
        <f>IF(G17=0,0,IF(G17&gt;7.9,0,IF(G17&lt;5.5,70,LOOKUP(G17,{5.5,5.6,5.7,5.8,5.9,6,6.1,6.2,6.3,6.4,6.5,6.6,6.7,6.8,6.9,7,7.1,7.2,7.3,7.4,7.5,7.6,7.7,7.8,7.9},{70,68,66,64,62,59,56,53,50,46,42,38,35,32,29,26,23,20,17,14,11,8,5,3,1}))))</f>
        <v>62</v>
      </c>
      <c r="K84" s="18">
        <f>IF('5 б'!C17="м",L84,IF('5 б'!C17="ж",M84,"*"))</f>
        <v>56</v>
      </c>
      <c r="L84" s="18">
        <f>IF(G17=0,0,IF(G17&gt;7.4,0,IF(G17&lt;5,70,LOOKUP(G17,{5,5.1,5.2,5.3,5.4,5.5,5.6,5.7,5.8,5.9,6,6.1,6.2,6.3,6.4,6.5,6.6,6.7,6.8,6.9,7,7.1,7.2,7.3,7.4},{70,68,66,64,62,59,56,53,50,46,42,38,35,32,29,26,23,20,17,14,11,8,5,3,1}))))</f>
        <v>46</v>
      </c>
      <c r="M84" s="18">
        <f>IF(G17=0,0,IF(G17&gt;7.7,0,IF(G17&lt;5.3,70,LOOKUP(G17,{5.3,5.4,5.5,5.6,5.7,5.8,5.9,6,6.1,6.2,6.3,6.4,6.5,6.6,6.7,6.8,6.9,7,7.1,7.2,7.3,7.4,7.5,7.6,7.7},{70,68,66,64,62,59,56,53,50,46,42,38,35,32,29,26,23,20,17,14,11,8,5,3,1}))))</f>
        <v>56</v>
      </c>
      <c r="N84" s="18">
        <f>IF('5 б'!C17="м",O84,IF('5 б'!C17="ж",P84,"*"))</f>
        <v>50</v>
      </c>
      <c r="O84" s="18">
        <f>IF(G17=0,0,IF(G17&gt;7.2,0,IF(G17&lt;4.8,70,LOOKUP(G17,{4.8,4.9,5,5.1,5.2,5.3,5.4,5.5,5.6,5.7,5.8,5.9,6,6.1,6.2,6.3,6.4,6.5,6.6,6.7,6.8,6.9,7,7.1,7.2},{70,68,66,64,62,59,56,53,50,46,42,38,35,32,29,26,23,20,17,14,11,8,5,3,1}))))</f>
        <v>38</v>
      </c>
      <c r="P84" s="18">
        <f>IF(G17=0,0,IF(G17&gt;7.5,0,IF(G17&lt;5.1,70,LOOKUP(G17,{5.1,5.2,5.3,5.4,5.5,5.6,5.7,5.8,5.9,6,6.1,6.2,6.3,6.4,6.5,6.6,6.7,6.8,6.9,7,7.1,7.2,7.3,7.4,7.5},{70,68,66,64,62,59,56,53,50,46,42,38,35,32,29,26,23,20,17,14,11,8,5,3,1}))))</f>
        <v>50</v>
      </c>
      <c r="Q84" s="18">
        <f>IF('5 б'!C17="м",R84,IF('5 б'!C17="ж",S84,"*"))</f>
        <v>35</v>
      </c>
      <c r="R84" s="18">
        <f>IF(G17=0,0,IF(G17&gt;6.9,0,IF(G17&lt;4.6,70,LOOKUP(G17,{4.6,4.7,4.8,4.9,5,5.1,5.2,5.3,5.4,5.5,5.6,5.7,5.8,5.9,6,6.1,6.2,6.3,6.4,6.5,6.6,6.7,6.8,6.9},{70,68,66,63,60,57,54,50,45,40,36,32,29,26,23,20,17,14,11,9,7,5,3,1}))))</f>
        <v>26</v>
      </c>
      <c r="S84" s="18">
        <f>IF(G17=0,0,IF(G17&gt;7.1,0,IF(G17&lt;4.8,70,LOOKUP(G17,{4.8,4.9,5,5.1,5.2,5.3,5.4,5.5,5.6,5.7,5.8,5.9,6,6.1,6.2,6.3,6.4,6.5,6.6,6.7,6.8,6.9,7,7.1},{70,68,66,64,62,60,57,54,50,45,40,35,31,27,23,20,17,14,11,9,7,5,3,1}))))</f>
        <v>35</v>
      </c>
      <c r="T84" s="18">
        <f>IF('5 б'!C17="м",U84,IF('5 б'!C17="ж",V84,"*"))</f>
        <v>26</v>
      </c>
      <c r="U84" s="18">
        <f>IF(G17=0,0,IF(G17&gt;6.6,0,IF(G17&lt;4.4,70,LOOKUP(G17,{4.4,4.5,4.6,4.7,4.8,4.9,5,5.1,5.2,5.3,5.4,5.5,5.6,5.7,5.8,5.9,6,6.1,6.2,6.3,6.4,6.5,6.6},{70,68,65,62,59,56,53,50,45,40,35,30,26,22,18,15,13,11,9,7,5,3,1}))))</f>
        <v>15</v>
      </c>
      <c r="V84" s="18">
        <f>IF(G17=0,0,IF(G17&gt;6.9,0,IF(G17&lt;4.6,70,LOOKUP(G17,{4.6,4.7,4.8,4.9,5,5.1,5.2,5.3,5.4,5.5,5.6,5.7,5.8,5.9,6,6.1,6.2,6.3,6.4,6.5,6.6,6.7,6.8,6.9},{70,68,66,64,62,59,56,53,50,45,40,35,30,26,22,19,16,13,11,9,7,5,3,1}))))</f>
        <v>26</v>
      </c>
      <c r="W84" s="18">
        <f>IF('5 б'!C17="м",X84,IF('5 б'!C17="ж",Y84,"*"))</f>
        <v>21</v>
      </c>
      <c r="X84" s="18">
        <f>IF(G17=0,0,IF(G17&gt;6.4,0,IF(G17&lt;4.3,70,LOOKUP(G17,{4.3,4.4,4.5,4.6,4.7,4.8,4.9,5,5.1,5.2,5.3,5.4,5.5,5.6,5.7,5.8,5.9,6,6.1,6.2,6.3,6.4},{70,68,65,62,58,54,50,45,40,36,32,28,24,21,18,15,12,9,7,5,3,1}))))</f>
        <v>12</v>
      </c>
      <c r="Y84" s="18">
        <f>IF(G17=0,0,IF(G17&gt;6.7,0,IF(G17&lt;4.5,70,LOOKUP(G17,{4.5,4.6,4.7,4.8,4.9,5,5.1,5.2,5.3,5.4,5.5,5.6,5.7,5.8,5.9,6,6.1,6.2,6.3,6.4,6.5,6.6,6.7},{70,68,66,64,61,58,54,50,45,40,36,32,28,24,21,18,15,12,9,7,5,3,1}))))</f>
        <v>21</v>
      </c>
      <c r="Z84" s="18">
        <f>IF('5 б'!C17="м",AA84,IF('5 б'!C17="ж",AB84,"*"))</f>
        <v>16</v>
      </c>
      <c r="AA84" s="18">
        <f>IF(G17=0,0,IF(G17&gt;6.2,0,IF(G17&lt;4.2,70,LOOKUP(G17,{4.2,4.3,4.4,4.5,4.6,4.7,4.8,4.9,5,5.1,5.2,5.3,5.4,5.5,5.6,5.7,5.8,5.9,6,6.1,6.2},{70,68,65,62,58,54,50,45,40,36,32,28,24,20,16,13,10,7,5,3,1}))))</f>
        <v>7</v>
      </c>
      <c r="AB84" s="18">
        <f>IF(G17=0,0,IF(G17&gt;6.5,0,IF(G17&lt;4.4,70,LOOKUP(G17,{4.4,4.5,4.6,4.7,4.8,4.9,5,5.1,5.2,5.3,5.4,5.5,5.6,5.7,5.8,5.9,6,6.1,6.2,6.3,6.4,6.5},{70,68,66,64,61,58,54,50,45,40,35,31,27,23,19,16,13,10,7,5,3,1}))))</f>
        <v>16</v>
      </c>
      <c r="AC84" s="18">
        <f>IF('5 б'!C17="м",AD84,IF('5 б'!C17="ж",AE84,"*"))</f>
        <v>0</v>
      </c>
      <c r="AD84" s="18">
        <v>0</v>
      </c>
      <c r="AE84" s="18">
        <v>0</v>
      </c>
      <c r="AF84" s="18">
        <f>IF('5 б'!C17="м",AG84,IF('5 б'!C17="ж",AH84,"*"))</f>
        <v>0</v>
      </c>
      <c r="AG84" s="18">
        <v>0</v>
      </c>
      <c r="AH84" s="18">
        <v>0</v>
      </c>
      <c r="AI84" s="18">
        <f>IF('5 б'!C17="м",AJ84,IF('5 б'!C17="ж",AK84,"*"))</f>
        <v>0</v>
      </c>
      <c r="AJ84" s="18">
        <v>0</v>
      </c>
      <c r="AK84" s="18">
        <v>0</v>
      </c>
      <c r="AL84" s="18">
        <f t="shared" si="12"/>
        <v>0</v>
      </c>
    </row>
    <row r="85" spans="2:38" ht="12.75" hidden="1" x14ac:dyDescent="0.2">
      <c r="B85" s="17"/>
      <c r="C85" s="19"/>
      <c r="D85" s="16"/>
      <c r="E85" s="18">
        <f>IF('5 б'!C18="м",F85,IF('5 б'!C18="ж",G85,"*"))</f>
        <v>68</v>
      </c>
      <c r="F85" s="18">
        <f>IF(G18=0,0,IF(G18&gt;7.7,0,IF(G18&lt;5.4,70,LOOKUP(G18,{5.4,5.5,5.6,5.7,5.8,5.9,6,6.1,6.2,6.3,6.4,6.5,6.6,6.7,6.8,6.9,7,7.1,7.2,7.3,7.4,7.5,7.6,7.7},{70,68,66,64,62,59,56,53,50,46,42,38,35,32,29,26,23,20,17,14,11,8,5,1}))))</f>
        <v>62</v>
      </c>
      <c r="G85" s="18">
        <f>IF(G18=0,0,IF(G18&gt;8.1,0,IF(G18&lt;5.7,70,LOOKUP(G18,{5.7,5.8,5.9,6,6.1,6.2,6.3,6.4,6.5,6.6,6.7,6.8,6.9,7,7.1,7.2,7.3,7.4,7.5,7.6,7.7,7.8,7.9,8,8.1},{70,68,66,64,62,59,56,53,50,46,42,38,35,32,29,26,23,20,17,14,11,8,5,3,1}))))</f>
        <v>68</v>
      </c>
      <c r="H85" s="18">
        <f>IF('5 б'!C18="м",I85,IF('5 б'!C18="ж",J85,"*"))</f>
        <v>64</v>
      </c>
      <c r="I85" s="18">
        <f>IF(G18=0,0,IF(G18&gt;7.5,0,IF(G18&lt;5.2,70,LOOKUP(G18,{5.2,5.3,5.4,5.5,5.6,5.7,5.8,5.9,6,6.1,6.2,6.3,6.4,6.5,6.6,6.7,6.8,6.9,7,7.1,7.2,7.3,7.4,7.5},{70,68,66,64,62,59,56,53,50,46,42,38,35,32,29,26,23,20,17,14,11,8,5,1}))))</f>
        <v>56</v>
      </c>
      <c r="J85" s="18">
        <f>IF(G18=0,0,IF(G18&gt;7.9,0,IF(G18&lt;5.5,70,LOOKUP(G18,{5.5,5.6,5.7,5.8,5.9,6,6.1,6.2,6.3,6.4,6.5,6.6,6.7,6.8,6.9,7,7.1,7.2,7.3,7.4,7.5,7.6,7.7,7.8,7.9},{70,68,66,64,62,59,56,53,50,46,42,38,35,32,29,26,23,20,17,14,11,8,5,3,1}))))</f>
        <v>64</v>
      </c>
      <c r="K85" s="18">
        <f>IF('5 б'!C18="м",L85,IF('5 б'!C18="ж",M85,"*"))</f>
        <v>59</v>
      </c>
      <c r="L85" s="18">
        <f>IF(G18=0,0,IF(G18&gt;7.4,0,IF(G18&lt;5,70,LOOKUP(G18,{5,5.1,5.2,5.3,5.4,5.5,5.6,5.7,5.8,5.9,6,6.1,6.2,6.3,6.4,6.5,6.6,6.7,6.8,6.9,7,7.1,7.2,7.3,7.4},{70,68,66,64,62,59,56,53,50,46,42,38,35,32,29,26,23,20,17,14,11,8,5,3,1}))))</f>
        <v>50</v>
      </c>
      <c r="M85" s="18">
        <f>IF(G18=0,0,IF(G18&gt;7.7,0,IF(G18&lt;5.3,70,LOOKUP(G18,{5.3,5.4,5.5,5.6,5.7,5.8,5.9,6,6.1,6.2,6.3,6.4,6.5,6.6,6.7,6.8,6.9,7,7.1,7.2,7.3,7.4,7.5,7.6,7.7},{70,68,66,64,62,59,56,53,50,46,42,38,35,32,29,26,23,20,17,14,11,8,5,3,1}))))</f>
        <v>59</v>
      </c>
      <c r="N85" s="18">
        <f>IF('5 б'!C18="м",O85,IF('5 б'!C18="ж",P85,"*"))</f>
        <v>53</v>
      </c>
      <c r="O85" s="18">
        <f>IF(G18=0,0,IF(G18&gt;7.2,0,IF(G18&lt;4.8,70,LOOKUP(G18,{4.8,4.9,5,5.1,5.2,5.3,5.4,5.5,5.6,5.7,5.8,5.9,6,6.1,6.2,6.3,6.4,6.5,6.6,6.7,6.8,6.9,7,7.1,7.2},{70,68,66,64,62,59,56,53,50,46,42,38,35,32,29,26,23,20,17,14,11,8,5,3,1}))))</f>
        <v>42</v>
      </c>
      <c r="P85" s="18">
        <f>IF(G18=0,0,IF(G18&gt;7.5,0,IF(G18&lt;5.1,70,LOOKUP(G18,{5.1,5.2,5.3,5.4,5.5,5.6,5.7,5.8,5.9,6,6.1,6.2,6.3,6.4,6.5,6.6,6.7,6.8,6.9,7,7.1,7.2,7.3,7.4,7.5},{70,68,66,64,62,59,56,53,50,46,42,38,35,32,29,26,23,20,17,14,11,8,5,3,1}))))</f>
        <v>53</v>
      </c>
      <c r="Q85" s="18">
        <f>IF('5 б'!C18="м",R85,IF('5 б'!C18="ж",S85,"*"))</f>
        <v>40</v>
      </c>
      <c r="R85" s="18">
        <f>IF(G18=0,0,IF(G18&gt;6.9,0,IF(G18&lt;4.6,70,LOOKUP(G18,{4.6,4.7,4.8,4.9,5,5.1,5.2,5.3,5.4,5.5,5.6,5.7,5.8,5.9,6,6.1,6.2,6.3,6.4,6.5,6.6,6.7,6.8,6.9},{70,68,66,63,60,57,54,50,45,40,36,32,29,26,23,20,17,14,11,9,7,5,3,1}))))</f>
        <v>29</v>
      </c>
      <c r="S85" s="18">
        <f>IF(G18=0,0,IF(G18&gt;7.1,0,IF(G18&lt;4.8,70,LOOKUP(G18,{4.8,4.9,5,5.1,5.2,5.3,5.4,5.5,5.6,5.7,5.8,5.9,6,6.1,6.2,6.3,6.4,6.5,6.6,6.7,6.8,6.9,7,7.1},{70,68,66,64,62,60,57,54,50,45,40,35,31,27,23,20,17,14,11,9,7,5,3,1}))))</f>
        <v>40</v>
      </c>
      <c r="T85" s="18">
        <f>IF('5 б'!C18="м",U85,IF('5 б'!C18="ж",V85,"*"))</f>
        <v>30</v>
      </c>
      <c r="U85" s="18">
        <f>IF(G18=0,0,IF(G18&gt;6.6,0,IF(G18&lt;4.4,70,LOOKUP(G18,{4.4,4.5,4.6,4.7,4.8,4.9,5,5.1,5.2,5.3,5.4,5.5,5.6,5.7,5.8,5.9,6,6.1,6.2,6.3,6.4,6.5,6.6},{70,68,65,62,59,56,53,50,45,40,35,30,26,22,18,15,13,11,9,7,5,3,1}))))</f>
        <v>18</v>
      </c>
      <c r="V85" s="18">
        <f>IF(G18=0,0,IF(G18&gt;6.9,0,IF(G18&lt;4.6,70,LOOKUP(G18,{4.6,4.7,4.8,4.9,5,5.1,5.2,5.3,5.4,5.5,5.6,5.7,5.8,5.9,6,6.1,6.2,6.3,6.4,6.5,6.6,6.7,6.8,6.9},{70,68,66,64,62,59,56,53,50,45,40,35,30,26,22,19,16,13,11,9,7,5,3,1}))))</f>
        <v>30</v>
      </c>
      <c r="W85" s="18">
        <f>IF('5 б'!C18="м",X85,IF('5 б'!C18="ж",Y85,"*"))</f>
        <v>24</v>
      </c>
      <c r="X85" s="18">
        <f>IF(G18=0,0,IF(G18&gt;6.4,0,IF(G18&lt;4.3,70,LOOKUP(G18,{4.3,4.4,4.5,4.6,4.7,4.8,4.9,5,5.1,5.2,5.3,5.4,5.5,5.6,5.7,5.8,5.9,6,6.1,6.2,6.3,6.4},{70,68,65,62,58,54,50,45,40,36,32,28,24,21,18,15,12,9,7,5,3,1}))))</f>
        <v>15</v>
      </c>
      <c r="Y85" s="18">
        <f>IF(G18=0,0,IF(G18&gt;6.7,0,IF(G18&lt;4.5,70,LOOKUP(G18,{4.5,4.6,4.7,4.8,4.9,5,5.1,5.2,5.3,5.4,5.5,5.6,5.7,5.8,5.9,6,6.1,6.2,6.3,6.4,6.5,6.6,6.7},{70,68,66,64,61,58,54,50,45,40,36,32,28,24,21,18,15,12,9,7,5,3,1}))))</f>
        <v>24</v>
      </c>
      <c r="Z85" s="18">
        <f>IF('5 б'!C18="м",AA85,IF('5 б'!C18="ж",AB85,"*"))</f>
        <v>19</v>
      </c>
      <c r="AA85" s="18">
        <f>IF(G18=0,0,IF(G18&gt;6.2,0,IF(G18&lt;4.2,70,LOOKUP(G18,{4.2,4.3,4.4,4.5,4.6,4.7,4.8,4.9,5,5.1,5.2,5.3,5.4,5.5,5.6,5.7,5.8,5.9,6,6.1,6.2},{70,68,65,62,58,54,50,45,40,36,32,28,24,20,16,13,10,7,5,3,1}))))</f>
        <v>10</v>
      </c>
      <c r="AB85" s="18">
        <f>IF(G18=0,0,IF(G18&gt;6.5,0,IF(G18&lt;4.4,70,LOOKUP(G18,{4.4,4.5,4.6,4.7,4.8,4.9,5,5.1,5.2,5.3,5.4,5.5,5.6,5.7,5.8,5.9,6,6.1,6.2,6.3,6.4,6.5},{70,68,66,64,61,58,54,50,45,40,35,31,27,23,19,16,13,10,7,5,3,1}))))</f>
        <v>19</v>
      </c>
      <c r="AC85" s="18">
        <f>IF('5 б'!C18="м",AD85,IF('5 б'!C18="ж",AE85,"*"))</f>
        <v>0</v>
      </c>
      <c r="AD85" s="18">
        <v>0</v>
      </c>
      <c r="AE85" s="18">
        <v>0</v>
      </c>
      <c r="AF85" s="18">
        <f>IF('5 б'!C18="м",AG85,IF('5 б'!C18="ж",AH85,"*"))</f>
        <v>0</v>
      </c>
      <c r="AG85" s="18">
        <v>0</v>
      </c>
      <c r="AH85" s="18">
        <v>0</v>
      </c>
      <c r="AI85" s="18">
        <f>IF('5 б'!C18="м",AJ85,IF('5 б'!C18="ж",AK85,"*"))</f>
        <v>0</v>
      </c>
      <c r="AJ85" s="18">
        <v>0</v>
      </c>
      <c r="AK85" s="18">
        <v>0</v>
      </c>
      <c r="AL85" s="18">
        <f t="shared" si="12"/>
        <v>0</v>
      </c>
    </row>
    <row r="86" spans="2:38" ht="12.75" hidden="1" x14ac:dyDescent="0.2">
      <c r="B86" s="17"/>
      <c r="C86" s="19"/>
      <c r="D86" s="16"/>
      <c r="E86" s="18">
        <f>IF('5 б'!C19="м",F86,IF('5 б'!C19="ж",G86,"*"))</f>
        <v>56</v>
      </c>
      <c r="F86" s="18">
        <f>IF(G19=0,0,IF(G19&gt;7.7,0,IF(G19&lt;5.4,70,LOOKUP(G19,{5.4,5.5,5.6,5.7,5.8,5.9,6,6.1,6.2,6.3,6.4,6.5,6.6,6.7,6.8,6.9,7,7.1,7.2,7.3,7.4,7.5,7.6,7.7},{70,68,66,64,62,59,56,53,50,46,42,38,35,32,29,26,23,20,17,14,11,8,5,1}))))</f>
        <v>46</v>
      </c>
      <c r="G86" s="18">
        <f>IF(G19=0,0,IF(G19&gt;8.1,0,IF(G19&lt;5.7,70,LOOKUP(G19,{5.7,5.8,5.9,6,6.1,6.2,6.3,6.4,6.5,6.6,6.7,6.8,6.9,7,7.1,7.2,7.3,7.4,7.5,7.6,7.7,7.8,7.9,8,8.1},{70,68,66,64,62,59,56,53,50,46,42,38,35,32,29,26,23,20,17,14,11,8,5,3,1}))))</f>
        <v>56</v>
      </c>
      <c r="H86" s="18">
        <f>IF('5 б'!C19="м",I86,IF('5 б'!C19="ж",J86,"*"))</f>
        <v>50</v>
      </c>
      <c r="I86" s="18">
        <f>IF(G19=0,0,IF(G19&gt;7.5,0,IF(G19&lt;5.2,70,LOOKUP(G19,{5.2,5.3,5.4,5.5,5.6,5.7,5.8,5.9,6,6.1,6.2,6.3,6.4,6.5,6.6,6.7,6.8,6.9,7,7.1,7.2,7.3,7.4,7.5},{70,68,66,64,62,59,56,53,50,46,42,38,35,32,29,26,23,20,17,14,11,8,5,1}))))</f>
        <v>38</v>
      </c>
      <c r="J86" s="18">
        <f>IF(G19=0,0,IF(G19&gt;7.9,0,IF(G19&lt;5.5,70,LOOKUP(G19,{5.5,5.6,5.7,5.8,5.9,6,6.1,6.2,6.3,6.4,6.5,6.6,6.7,6.8,6.9,7,7.1,7.2,7.3,7.4,7.5,7.6,7.7,7.8,7.9},{70,68,66,64,62,59,56,53,50,46,42,38,35,32,29,26,23,20,17,14,11,8,5,3,1}))))</f>
        <v>50</v>
      </c>
      <c r="K86" s="18">
        <f>IF('5 б'!C19="м",L86,IF('5 б'!C19="ж",M86,"*"))</f>
        <v>42</v>
      </c>
      <c r="L86" s="18">
        <f>IF(G19=0,0,IF(G19&gt;7.4,0,IF(G19&lt;5,70,LOOKUP(G19,{5,5.1,5.2,5.3,5.4,5.5,5.6,5.7,5.8,5.9,6,6.1,6.2,6.3,6.4,6.5,6.6,6.7,6.8,6.9,7,7.1,7.2,7.3,7.4},{70,68,66,64,62,59,56,53,50,46,42,38,35,32,29,26,23,20,17,14,11,8,5,3,1}))))</f>
        <v>32</v>
      </c>
      <c r="M86" s="18">
        <f>IF(G19=0,0,IF(G19&gt;7.7,0,IF(G19&lt;5.3,70,LOOKUP(G19,{5.3,5.4,5.5,5.6,5.7,5.8,5.9,6,6.1,6.2,6.3,6.4,6.5,6.6,6.7,6.8,6.9,7,7.1,7.2,7.3,7.4,7.5,7.6,7.7},{70,68,66,64,62,59,56,53,50,46,42,38,35,32,29,26,23,20,17,14,11,8,5,3,1}))))</f>
        <v>42</v>
      </c>
      <c r="N86" s="18">
        <f>IF('5 б'!C19="м",O86,IF('5 б'!C19="ж",P86,"*"))</f>
        <v>35</v>
      </c>
      <c r="O86" s="18">
        <f>IF(G19=0,0,IF(G19&gt;7.2,0,IF(G19&lt;4.8,70,LOOKUP(G19,{4.8,4.9,5,5.1,5.2,5.3,5.4,5.5,5.6,5.7,5.8,5.9,6,6.1,6.2,6.3,6.4,6.5,6.6,6.7,6.8,6.9,7,7.1,7.2},{70,68,66,64,62,59,56,53,50,46,42,38,35,32,29,26,23,20,17,14,11,8,5,3,1}))))</f>
        <v>26</v>
      </c>
      <c r="P86" s="18">
        <f>IF(G19=0,0,IF(G19&gt;7.5,0,IF(G19&lt;5.1,70,LOOKUP(G19,{5.1,5.2,5.3,5.4,5.5,5.6,5.7,5.8,5.9,6,6.1,6.2,6.3,6.4,6.5,6.6,6.7,6.8,6.9,7,7.1,7.2,7.3,7.4,7.5},{70,68,66,64,62,59,56,53,50,46,42,38,35,32,29,26,23,20,17,14,11,8,5,3,1}))))</f>
        <v>35</v>
      </c>
      <c r="Q86" s="18">
        <f>IF('5 б'!C19="м",R86,IF('5 б'!C19="ж",S86,"*"))</f>
        <v>20</v>
      </c>
      <c r="R86" s="18">
        <f>IF(G19=0,0,IF(G19&gt;6.9,0,IF(G19&lt;4.6,70,LOOKUP(G19,{4.6,4.7,4.8,4.9,5,5.1,5.2,5.3,5.4,5.5,5.6,5.7,5.8,5.9,6,6.1,6.2,6.3,6.4,6.5,6.6,6.7,6.8,6.9},{70,68,66,63,60,57,54,50,45,40,36,32,29,26,23,20,17,14,11,9,7,5,3,1}))))</f>
        <v>14</v>
      </c>
      <c r="S86" s="18">
        <f>IF(G19=0,0,IF(G19&gt;7.1,0,IF(G19&lt;4.8,70,LOOKUP(G19,{4.8,4.9,5,5.1,5.2,5.3,5.4,5.5,5.6,5.7,5.8,5.9,6,6.1,6.2,6.3,6.4,6.5,6.6,6.7,6.8,6.9,7,7.1},{70,68,66,64,62,60,57,54,50,45,40,35,31,27,23,20,17,14,11,9,7,5,3,1}))))</f>
        <v>20</v>
      </c>
      <c r="T86" s="18">
        <f>IF('5 б'!C19="м",U86,IF('5 б'!C19="ж",V86,"*"))</f>
        <v>13</v>
      </c>
      <c r="U86" s="18">
        <f>IF(G19=0,0,IF(G19&gt;6.6,0,IF(G19&lt;4.4,70,LOOKUP(G19,{4.4,4.5,4.6,4.7,4.8,4.9,5,5.1,5.2,5.3,5.4,5.5,5.6,5.7,5.8,5.9,6,6.1,6.2,6.3,6.4,6.5,6.6},{70,68,65,62,59,56,53,50,45,40,35,30,26,22,18,15,13,11,9,7,5,3,1}))))</f>
        <v>7</v>
      </c>
      <c r="V86" s="18">
        <f>IF(G19=0,0,IF(G19&gt;6.9,0,IF(G19&lt;4.6,70,LOOKUP(G19,{4.6,4.7,4.8,4.9,5,5.1,5.2,5.3,5.4,5.5,5.6,5.7,5.8,5.9,6,6.1,6.2,6.3,6.4,6.5,6.6,6.7,6.8,6.9},{70,68,66,64,62,59,56,53,50,45,40,35,30,26,22,19,16,13,11,9,7,5,3,1}))))</f>
        <v>13</v>
      </c>
      <c r="W86" s="18">
        <f>IF('5 б'!C19="м",X86,IF('5 б'!C19="ж",Y86,"*"))</f>
        <v>9</v>
      </c>
      <c r="X86" s="18">
        <f>IF(G19=0,0,IF(G19&gt;6.4,0,IF(G19&lt;4.3,70,LOOKUP(G19,{4.3,4.4,4.5,4.6,4.7,4.8,4.9,5,5.1,5.2,5.3,5.4,5.5,5.6,5.7,5.8,5.9,6,6.1,6.2,6.3,6.4},{70,68,65,62,58,54,50,45,40,36,32,28,24,21,18,15,12,9,7,5,3,1}))))</f>
        <v>3</v>
      </c>
      <c r="Y86" s="18">
        <f>IF(G19=0,0,IF(G19&gt;6.7,0,IF(G19&lt;4.5,70,LOOKUP(G19,{4.5,4.6,4.7,4.8,4.9,5,5.1,5.2,5.3,5.4,5.5,5.6,5.7,5.8,5.9,6,6.1,6.2,6.3,6.4,6.5,6.6,6.7},{70,68,66,64,61,58,54,50,45,40,36,32,28,24,21,18,15,12,9,7,5,3,1}))))</f>
        <v>9</v>
      </c>
      <c r="Z86" s="18">
        <f>IF('5 б'!C19="м",AA86,IF('5 б'!C19="ж",AB86,"*"))</f>
        <v>5</v>
      </c>
      <c r="AA86" s="18">
        <f>IF(G19=0,0,IF(G19&gt;6.2,0,IF(G19&lt;4.2,70,LOOKUP(G19,{4.2,4.3,4.4,4.5,4.6,4.7,4.8,4.9,5,5.1,5.2,5.3,5.4,5.5,5.6,5.7,5.8,5.9,6,6.1,6.2},{70,68,65,62,58,54,50,45,40,36,32,28,24,20,16,13,10,7,5,3,1}))))</f>
        <v>0</v>
      </c>
      <c r="AB86" s="18">
        <f>IF(G19=0,0,IF(G19&gt;6.5,0,IF(G19&lt;4.4,70,LOOKUP(G19,{4.4,4.5,4.6,4.7,4.8,4.9,5,5.1,5.2,5.3,5.4,5.5,5.6,5.7,5.8,5.9,6,6.1,6.2,6.3,6.4,6.5},{70,68,66,64,61,58,54,50,45,40,35,31,27,23,19,16,13,10,7,5,3,1}))))</f>
        <v>5</v>
      </c>
      <c r="AC86" s="18">
        <f>IF('5 б'!C19="м",AD86,IF('5 б'!C19="ж",AE86,"*"))</f>
        <v>0</v>
      </c>
      <c r="AD86" s="18">
        <v>0</v>
      </c>
      <c r="AE86" s="18">
        <v>0</v>
      </c>
      <c r="AF86" s="18">
        <f>IF('5 б'!C19="м",AG86,IF('5 б'!C19="ж",AH86,"*"))</f>
        <v>0</v>
      </c>
      <c r="AG86" s="18">
        <v>0</v>
      </c>
      <c r="AH86" s="18">
        <v>0</v>
      </c>
      <c r="AI86" s="18">
        <f>IF('5 б'!C19="м",AJ86,IF('5 б'!C19="ж",AK86,"*"))</f>
        <v>0</v>
      </c>
      <c r="AJ86" s="18">
        <v>0</v>
      </c>
      <c r="AK86" s="18">
        <v>0</v>
      </c>
      <c r="AL86" s="18">
        <f t="shared" si="12"/>
        <v>0</v>
      </c>
    </row>
    <row r="87" spans="2:38" ht="12.75" hidden="1" x14ac:dyDescent="0.2">
      <c r="B87" s="17"/>
      <c r="C87" s="19"/>
      <c r="D87" s="16"/>
      <c r="E87" s="18">
        <f>IF('5 б'!C20="м",F87,IF('5 б'!C20="ж",G87,"*"))</f>
        <v>68</v>
      </c>
      <c r="F87" s="18">
        <f>IF(G20=0,0,IF(G20&gt;7.7,0,IF(G20&lt;5.4,70,LOOKUP(G20,{5.4,5.5,5.6,5.7,5.8,5.9,6,6.1,6.2,6.3,6.4,6.5,6.6,6.7,6.8,6.9,7,7.1,7.2,7.3,7.4,7.5,7.6,7.7},{70,68,66,64,62,59,56,53,50,46,42,38,35,32,29,26,23,20,17,14,11,8,5,1}))))</f>
        <v>62</v>
      </c>
      <c r="G87" s="18">
        <f>IF(G20=0,0,IF(G20&gt;8.1,0,IF(G20&lt;5.7,70,LOOKUP(G20,{5.7,5.8,5.9,6,6.1,6.2,6.3,6.4,6.5,6.6,6.7,6.8,6.9,7,7.1,7.2,7.3,7.4,7.5,7.6,7.7,7.8,7.9,8,8.1},{70,68,66,64,62,59,56,53,50,46,42,38,35,32,29,26,23,20,17,14,11,8,5,3,1}))))</f>
        <v>68</v>
      </c>
      <c r="H87" s="18">
        <f>IF('5 б'!C20="м",I87,IF('5 б'!C20="ж",J87,"*"))</f>
        <v>64</v>
      </c>
      <c r="I87" s="18">
        <f>IF(G20=0,0,IF(G20&gt;7.5,0,IF(G20&lt;5.2,70,LOOKUP(G20,{5.2,5.3,5.4,5.5,5.6,5.7,5.8,5.9,6,6.1,6.2,6.3,6.4,6.5,6.6,6.7,6.8,6.9,7,7.1,7.2,7.3,7.4,7.5},{70,68,66,64,62,59,56,53,50,46,42,38,35,32,29,26,23,20,17,14,11,8,5,1}))))</f>
        <v>56</v>
      </c>
      <c r="J87" s="18">
        <f>IF(G20=0,0,IF(G20&gt;7.9,0,IF(G20&lt;5.5,70,LOOKUP(G20,{5.5,5.6,5.7,5.8,5.9,6,6.1,6.2,6.3,6.4,6.5,6.6,6.7,6.8,6.9,7,7.1,7.2,7.3,7.4,7.5,7.6,7.7,7.8,7.9},{70,68,66,64,62,59,56,53,50,46,42,38,35,32,29,26,23,20,17,14,11,8,5,3,1}))))</f>
        <v>64</v>
      </c>
      <c r="K87" s="18">
        <f>IF('5 б'!C20="м",L87,IF('5 б'!C20="ж",M87,"*"))</f>
        <v>59</v>
      </c>
      <c r="L87" s="18">
        <f>IF(G20=0,0,IF(G20&gt;7.4,0,IF(G20&lt;5,70,LOOKUP(G20,{5,5.1,5.2,5.3,5.4,5.5,5.6,5.7,5.8,5.9,6,6.1,6.2,6.3,6.4,6.5,6.6,6.7,6.8,6.9,7,7.1,7.2,7.3,7.4},{70,68,66,64,62,59,56,53,50,46,42,38,35,32,29,26,23,20,17,14,11,8,5,3,1}))))</f>
        <v>50</v>
      </c>
      <c r="M87" s="18">
        <f>IF(G20=0,0,IF(G20&gt;7.7,0,IF(G20&lt;5.3,70,LOOKUP(G20,{5.3,5.4,5.5,5.6,5.7,5.8,5.9,6,6.1,6.2,6.3,6.4,6.5,6.6,6.7,6.8,6.9,7,7.1,7.2,7.3,7.4,7.5,7.6,7.7},{70,68,66,64,62,59,56,53,50,46,42,38,35,32,29,26,23,20,17,14,11,8,5,3,1}))))</f>
        <v>59</v>
      </c>
      <c r="N87" s="18">
        <f>IF('5 б'!C20="м",O87,IF('5 б'!C20="ж",P87,"*"))</f>
        <v>53</v>
      </c>
      <c r="O87" s="18">
        <f>IF(G20=0,0,IF(G20&gt;7.2,0,IF(G20&lt;4.8,70,LOOKUP(G20,{4.8,4.9,5,5.1,5.2,5.3,5.4,5.5,5.6,5.7,5.8,5.9,6,6.1,6.2,6.3,6.4,6.5,6.6,6.7,6.8,6.9,7,7.1,7.2},{70,68,66,64,62,59,56,53,50,46,42,38,35,32,29,26,23,20,17,14,11,8,5,3,1}))))</f>
        <v>42</v>
      </c>
      <c r="P87" s="18">
        <f>IF(G20=0,0,IF(G20&gt;7.5,0,IF(G20&lt;5.1,70,LOOKUP(G20,{5.1,5.2,5.3,5.4,5.5,5.6,5.7,5.8,5.9,6,6.1,6.2,6.3,6.4,6.5,6.6,6.7,6.8,6.9,7,7.1,7.2,7.3,7.4,7.5},{70,68,66,64,62,59,56,53,50,46,42,38,35,32,29,26,23,20,17,14,11,8,5,3,1}))))</f>
        <v>53</v>
      </c>
      <c r="Q87" s="18">
        <f>IF('5 б'!C20="м",R87,IF('5 б'!C20="ж",S87,"*"))</f>
        <v>40</v>
      </c>
      <c r="R87" s="18">
        <f>IF(G20=0,0,IF(G20&gt;6.9,0,IF(G20&lt;4.6,70,LOOKUP(G20,{4.6,4.7,4.8,4.9,5,5.1,5.2,5.3,5.4,5.5,5.6,5.7,5.8,5.9,6,6.1,6.2,6.3,6.4,6.5,6.6,6.7,6.8,6.9},{70,68,66,63,60,57,54,50,45,40,36,32,29,26,23,20,17,14,11,9,7,5,3,1}))))</f>
        <v>29</v>
      </c>
      <c r="S87" s="18">
        <f>IF(G20=0,0,IF(G20&gt;7.1,0,IF(G20&lt;4.8,70,LOOKUP(G20,{4.8,4.9,5,5.1,5.2,5.3,5.4,5.5,5.6,5.7,5.8,5.9,6,6.1,6.2,6.3,6.4,6.5,6.6,6.7,6.8,6.9,7,7.1},{70,68,66,64,62,60,57,54,50,45,40,35,31,27,23,20,17,14,11,9,7,5,3,1}))))</f>
        <v>40</v>
      </c>
      <c r="T87" s="18">
        <f>IF('5 б'!C20="м",U87,IF('5 б'!C20="ж",V87,"*"))</f>
        <v>30</v>
      </c>
      <c r="U87" s="18">
        <f>IF(G20=0,0,IF(G20&gt;6.6,0,IF(G20&lt;4.4,70,LOOKUP(G20,{4.4,4.5,4.6,4.7,4.8,4.9,5,5.1,5.2,5.3,5.4,5.5,5.6,5.7,5.8,5.9,6,6.1,6.2,6.3,6.4,6.5,6.6},{70,68,65,62,59,56,53,50,45,40,35,30,26,22,18,15,13,11,9,7,5,3,1}))))</f>
        <v>18</v>
      </c>
      <c r="V87" s="18">
        <f>IF(G20=0,0,IF(G20&gt;6.9,0,IF(G20&lt;4.6,70,LOOKUP(G20,{4.6,4.7,4.8,4.9,5,5.1,5.2,5.3,5.4,5.5,5.6,5.7,5.8,5.9,6,6.1,6.2,6.3,6.4,6.5,6.6,6.7,6.8,6.9},{70,68,66,64,62,59,56,53,50,45,40,35,30,26,22,19,16,13,11,9,7,5,3,1}))))</f>
        <v>30</v>
      </c>
      <c r="W87" s="18">
        <f>IF('5 б'!C20="м",X87,IF('5 б'!C20="ж",Y87,"*"))</f>
        <v>24</v>
      </c>
      <c r="X87" s="18">
        <f>IF(G20=0,0,IF(G20&gt;6.4,0,IF(G20&lt;4.3,70,LOOKUP(G20,{4.3,4.4,4.5,4.6,4.7,4.8,4.9,5,5.1,5.2,5.3,5.4,5.5,5.6,5.7,5.8,5.9,6,6.1,6.2,6.3,6.4},{70,68,65,62,58,54,50,45,40,36,32,28,24,21,18,15,12,9,7,5,3,1}))))</f>
        <v>15</v>
      </c>
      <c r="Y87" s="18">
        <f>IF(G20=0,0,IF(G20&gt;6.7,0,IF(G20&lt;4.5,70,LOOKUP(G20,{4.5,4.6,4.7,4.8,4.9,5,5.1,5.2,5.3,5.4,5.5,5.6,5.7,5.8,5.9,6,6.1,6.2,6.3,6.4,6.5,6.6,6.7},{70,68,66,64,61,58,54,50,45,40,36,32,28,24,21,18,15,12,9,7,5,3,1}))))</f>
        <v>24</v>
      </c>
      <c r="Z87" s="18">
        <f>IF('5 б'!C20="м",AA87,IF('5 б'!C20="ж",AB87,"*"))</f>
        <v>19</v>
      </c>
      <c r="AA87" s="18">
        <f>IF(G20=0,0,IF(G20&gt;6.2,0,IF(G20&lt;4.2,70,LOOKUP(G20,{4.2,4.3,4.4,4.5,4.6,4.7,4.8,4.9,5,5.1,5.2,5.3,5.4,5.5,5.6,5.7,5.8,5.9,6,6.1,6.2},{70,68,65,62,58,54,50,45,40,36,32,28,24,20,16,13,10,7,5,3,1}))))</f>
        <v>10</v>
      </c>
      <c r="AB87" s="18">
        <f>IF(G20=0,0,IF(G20&gt;6.5,0,IF(G20&lt;4.4,70,LOOKUP(G20,{4.4,4.5,4.6,4.7,4.8,4.9,5,5.1,5.2,5.3,5.4,5.5,5.6,5.7,5.8,5.9,6,6.1,6.2,6.3,6.4,6.5},{70,68,66,64,61,58,54,50,45,40,35,31,27,23,19,16,13,10,7,5,3,1}))))</f>
        <v>19</v>
      </c>
      <c r="AC87" s="18">
        <f>IF('5 б'!C20="м",AD87,IF('5 б'!C20="ж",AE87,"*"))</f>
        <v>0</v>
      </c>
      <c r="AD87" s="18">
        <v>0</v>
      </c>
      <c r="AE87" s="18">
        <v>0</v>
      </c>
      <c r="AF87" s="18">
        <f>IF('5 б'!C20="м",AG87,IF('5 б'!C20="ж",AH87,"*"))</f>
        <v>0</v>
      </c>
      <c r="AG87" s="18">
        <v>0</v>
      </c>
      <c r="AH87" s="18">
        <v>0</v>
      </c>
      <c r="AI87" s="18">
        <f>IF('5 б'!C20="м",AJ87,IF('5 б'!C20="ж",AK87,"*"))</f>
        <v>0</v>
      </c>
      <c r="AJ87" s="18">
        <v>0</v>
      </c>
      <c r="AK87" s="18">
        <v>0</v>
      </c>
      <c r="AL87" s="18">
        <f t="shared" si="12"/>
        <v>0</v>
      </c>
    </row>
    <row r="88" spans="2:38" ht="12.75" hidden="1" x14ac:dyDescent="0.2">
      <c r="B88" s="17"/>
      <c r="C88" s="19"/>
      <c r="D88" s="16"/>
      <c r="E88" s="18">
        <f>IF('5 б'!C21="м",F88,IF('5 б'!C21="ж",G88,"*"))</f>
        <v>46</v>
      </c>
      <c r="F88" s="18">
        <f>IF(G21=0,0,IF(G21&gt;7.7,0,IF(G21&lt;5.4,70,LOOKUP(G21,{5.4,5.5,5.6,5.7,5.8,5.9,6,6.1,6.2,6.3,6.4,6.5,6.6,6.7,6.8,6.9,7,7.1,7.2,7.3,7.4,7.5,7.6,7.7},{70,68,66,64,62,59,56,53,50,46,42,38,35,32,29,26,23,20,17,14,11,8,5,1}))))</f>
        <v>35</v>
      </c>
      <c r="G88" s="18">
        <f>IF(G21=0,0,IF(G21&gt;8.1,0,IF(G21&lt;5.7,70,LOOKUP(G21,{5.7,5.8,5.9,6,6.1,6.2,6.3,6.4,6.5,6.6,6.7,6.8,6.9,7,7.1,7.2,7.3,7.4,7.5,7.6,7.7,7.8,7.9,8,8.1},{70,68,66,64,62,59,56,53,50,46,42,38,35,32,29,26,23,20,17,14,11,8,5,3,1}))))</f>
        <v>46</v>
      </c>
      <c r="H88" s="18">
        <f>IF('5 б'!C21="м",I88,IF('5 б'!C21="ж",J88,"*"))</f>
        <v>38</v>
      </c>
      <c r="I88" s="18">
        <f>IF(G21=0,0,IF(G21&gt;7.5,0,IF(G21&lt;5.2,70,LOOKUP(G21,{5.2,5.3,5.4,5.5,5.6,5.7,5.8,5.9,6,6.1,6.2,6.3,6.4,6.5,6.6,6.7,6.8,6.9,7,7.1,7.2,7.3,7.4,7.5},{70,68,66,64,62,59,56,53,50,46,42,38,35,32,29,26,23,20,17,14,11,8,5,1}))))</f>
        <v>29</v>
      </c>
      <c r="J88" s="18">
        <f>IF(G21=0,0,IF(G21&gt;7.9,0,IF(G21&lt;5.5,70,LOOKUP(G21,{5.5,5.6,5.7,5.8,5.9,6,6.1,6.2,6.3,6.4,6.5,6.6,6.7,6.8,6.9,7,7.1,7.2,7.3,7.4,7.5,7.6,7.7,7.8,7.9},{70,68,66,64,62,59,56,53,50,46,42,38,35,32,29,26,23,20,17,14,11,8,5,3,1}))))</f>
        <v>38</v>
      </c>
      <c r="K88" s="18">
        <f>IF('5 б'!C21="м",L88,IF('5 б'!C21="ж",M88,"*"))</f>
        <v>32</v>
      </c>
      <c r="L88" s="18">
        <f>IF(G21=0,0,IF(G21&gt;7.4,0,IF(G21&lt;5,70,LOOKUP(G21,{5,5.1,5.2,5.3,5.4,5.5,5.6,5.7,5.8,5.9,6,6.1,6.2,6.3,6.4,6.5,6.6,6.7,6.8,6.9,7,7.1,7.2,7.3,7.4},{70,68,66,64,62,59,56,53,50,46,42,38,35,32,29,26,23,20,17,14,11,8,5,3,1}))))</f>
        <v>23</v>
      </c>
      <c r="M88" s="18">
        <f>IF(G21=0,0,IF(G21&gt;7.7,0,IF(G21&lt;5.3,70,LOOKUP(G21,{5.3,5.4,5.5,5.6,5.7,5.8,5.9,6,6.1,6.2,6.3,6.4,6.5,6.6,6.7,6.8,6.9,7,7.1,7.2,7.3,7.4,7.5,7.6,7.7},{70,68,66,64,62,59,56,53,50,46,42,38,35,32,29,26,23,20,17,14,11,8,5,3,1}))))</f>
        <v>32</v>
      </c>
      <c r="N88" s="18">
        <f>IF('5 б'!C21="м",O88,IF('5 б'!C21="ж",P88,"*"))</f>
        <v>26</v>
      </c>
      <c r="O88" s="18">
        <f>IF(G21=0,0,IF(G21&gt;7.2,0,IF(G21&lt;4.8,70,LOOKUP(G21,{4.8,4.9,5,5.1,5.2,5.3,5.4,5.5,5.6,5.7,5.8,5.9,6,6.1,6.2,6.3,6.4,6.5,6.6,6.7,6.8,6.9,7,7.1,7.2},{70,68,66,64,62,59,56,53,50,46,42,38,35,32,29,26,23,20,17,14,11,8,5,3,1}))))</f>
        <v>17</v>
      </c>
      <c r="P88" s="18">
        <f>IF(G21=0,0,IF(G21&gt;7.5,0,IF(G21&lt;5.1,70,LOOKUP(G21,{5.1,5.2,5.3,5.4,5.5,5.6,5.7,5.8,5.9,6,6.1,6.2,6.3,6.4,6.5,6.6,6.7,6.8,6.9,7,7.1,7.2,7.3,7.4,7.5},{70,68,66,64,62,59,56,53,50,46,42,38,35,32,29,26,23,20,17,14,11,8,5,3,1}))))</f>
        <v>26</v>
      </c>
      <c r="Q88" s="18">
        <f>IF('5 б'!C21="м",R88,IF('5 б'!C21="ж",S88,"*"))</f>
        <v>11</v>
      </c>
      <c r="R88" s="18">
        <f>IF(G21=0,0,IF(G21&gt;6.9,0,IF(G21&lt;4.6,70,LOOKUP(G21,{4.6,4.7,4.8,4.9,5,5.1,5.2,5.3,5.4,5.5,5.6,5.7,5.8,5.9,6,6.1,6.2,6.3,6.4,6.5,6.6,6.7,6.8,6.9},{70,68,66,63,60,57,54,50,45,40,36,32,29,26,23,20,17,14,11,9,7,5,3,1}))))</f>
        <v>7</v>
      </c>
      <c r="S88" s="18">
        <f>IF(G21=0,0,IF(G21&gt;7.1,0,IF(G21&lt;4.8,70,LOOKUP(G21,{4.8,4.9,5,5.1,5.2,5.3,5.4,5.5,5.6,5.7,5.8,5.9,6,6.1,6.2,6.3,6.4,6.5,6.6,6.7,6.8,6.9,7,7.1},{70,68,66,64,62,60,57,54,50,45,40,35,31,27,23,20,17,14,11,9,7,5,3,1}))))</f>
        <v>11</v>
      </c>
      <c r="T88" s="18">
        <f>IF('5 б'!C21="м",U88,IF('5 б'!C21="ж",V88,"*"))</f>
        <v>7</v>
      </c>
      <c r="U88" s="18">
        <f>IF(G21=0,0,IF(G21&gt;6.6,0,IF(G21&lt;4.4,70,LOOKUP(G21,{4.4,4.5,4.6,4.7,4.8,4.9,5,5.1,5.2,5.3,5.4,5.5,5.6,5.7,5.8,5.9,6,6.1,6.2,6.3,6.4,6.5,6.6},{70,68,65,62,59,56,53,50,45,40,35,30,26,22,18,15,13,11,9,7,5,3,1}))))</f>
        <v>1</v>
      </c>
      <c r="V88" s="18">
        <f>IF(G21=0,0,IF(G21&gt;6.9,0,IF(G21&lt;4.6,70,LOOKUP(G21,{4.6,4.7,4.8,4.9,5,5.1,5.2,5.3,5.4,5.5,5.6,5.7,5.8,5.9,6,6.1,6.2,6.3,6.4,6.5,6.6,6.7,6.8,6.9},{70,68,66,64,62,59,56,53,50,45,40,35,30,26,22,19,16,13,11,9,7,5,3,1}))))</f>
        <v>7</v>
      </c>
      <c r="W88" s="18">
        <f>IF('5 б'!C21="м",X88,IF('5 б'!C21="ж",Y88,"*"))</f>
        <v>3</v>
      </c>
      <c r="X88" s="18">
        <f>IF(G21=0,0,IF(G21&gt;6.4,0,IF(G21&lt;4.3,70,LOOKUP(G21,{4.3,4.4,4.5,4.6,4.7,4.8,4.9,5,5.1,5.2,5.3,5.4,5.5,5.6,5.7,5.8,5.9,6,6.1,6.2,6.3,6.4},{70,68,65,62,58,54,50,45,40,36,32,28,24,21,18,15,12,9,7,5,3,1}))))</f>
        <v>0</v>
      </c>
      <c r="Y88" s="18">
        <f>IF(G21=0,0,IF(G21&gt;6.7,0,IF(G21&lt;4.5,70,LOOKUP(G21,{4.5,4.6,4.7,4.8,4.9,5,5.1,5.2,5.3,5.4,5.5,5.6,5.7,5.8,5.9,6,6.1,6.2,6.3,6.4,6.5,6.6,6.7},{70,68,66,64,61,58,54,50,45,40,36,32,28,24,21,18,15,12,9,7,5,3,1}))))</f>
        <v>3</v>
      </c>
      <c r="Z88" s="18">
        <f>IF('5 б'!C21="м",AA88,IF('5 б'!C21="ж",AB88,"*"))</f>
        <v>0</v>
      </c>
      <c r="AA88" s="18">
        <f>IF(G21=0,0,IF(G21&gt;6.2,0,IF(G21&lt;4.2,70,LOOKUP(G21,{4.2,4.3,4.4,4.5,4.6,4.7,4.8,4.9,5,5.1,5.2,5.3,5.4,5.5,5.6,5.7,5.8,5.9,6,6.1,6.2},{70,68,65,62,58,54,50,45,40,36,32,28,24,20,16,13,10,7,5,3,1}))))</f>
        <v>0</v>
      </c>
      <c r="AB88" s="18">
        <f>IF(G21=0,0,IF(G21&gt;6.5,0,IF(G21&lt;4.4,70,LOOKUP(G21,{4.4,4.5,4.6,4.7,4.8,4.9,5,5.1,5.2,5.3,5.4,5.5,5.6,5.7,5.8,5.9,6,6.1,6.2,6.3,6.4,6.5},{70,68,66,64,61,58,54,50,45,40,35,31,27,23,19,16,13,10,7,5,3,1}))))</f>
        <v>0</v>
      </c>
      <c r="AC88" s="18">
        <f>IF('5 б'!C21="м",AD88,IF('5 б'!C21="ж",AE88,"*"))</f>
        <v>0</v>
      </c>
      <c r="AD88" s="18">
        <v>0</v>
      </c>
      <c r="AE88" s="18">
        <v>0</v>
      </c>
      <c r="AF88" s="18">
        <f>IF('5 б'!C21="м",AG88,IF('5 б'!C21="ж",AH88,"*"))</f>
        <v>0</v>
      </c>
      <c r="AG88" s="18">
        <v>0</v>
      </c>
      <c r="AH88" s="18">
        <v>0</v>
      </c>
      <c r="AI88" s="18">
        <f>IF('5 б'!C21="м",AJ88,IF('5 б'!C21="ж",AK88,"*"))</f>
        <v>0</v>
      </c>
      <c r="AJ88" s="18">
        <v>0</v>
      </c>
      <c r="AK88" s="18">
        <v>0</v>
      </c>
      <c r="AL88" s="18">
        <f t="shared" si="12"/>
        <v>0</v>
      </c>
    </row>
    <row r="89" spans="2:38" ht="12.75" hidden="1" x14ac:dyDescent="0.2">
      <c r="B89" s="17"/>
      <c r="C89" s="19"/>
      <c r="D89" s="16"/>
      <c r="E89" s="18" t="str">
        <f>IF('5 б'!C22="м",F89,IF('5 б'!C22="ж",G89,"*"))</f>
        <v>*</v>
      </c>
      <c r="F89" s="18">
        <f>IF(G22=0,0,IF(G22&gt;7.7,0,IF(G22&lt;5.4,70,LOOKUP(G22,{5.4,5.5,5.6,5.7,5.8,5.9,6,6.1,6.2,6.3,6.4,6.5,6.6,6.7,6.8,6.9,7,7.1,7.2,7.3,7.4,7.5,7.6,7.7},{70,68,66,64,62,59,56,53,50,46,42,38,35,32,29,26,23,20,17,14,11,8,5,1}))))</f>
        <v>0</v>
      </c>
      <c r="G89" s="18">
        <f>IF(G22=0,0,IF(G22&gt;8.1,0,IF(G22&lt;5.7,70,LOOKUP(G22,{5.7,5.8,5.9,6,6.1,6.2,6.3,6.4,6.5,6.6,6.7,6.8,6.9,7,7.1,7.2,7.3,7.4,7.5,7.6,7.7,7.8,7.9,8,8.1},{70,68,66,64,62,59,56,53,50,46,42,38,35,32,29,26,23,20,17,14,11,8,5,3,1}))))</f>
        <v>0</v>
      </c>
      <c r="H89" s="18" t="str">
        <f>IF('5 б'!C22="м",I89,IF('5 б'!C22="ж",J89,"*"))</f>
        <v>*</v>
      </c>
      <c r="I89" s="18">
        <f>IF(G22=0,0,IF(G22&gt;7.5,0,IF(G22&lt;5.2,70,LOOKUP(G22,{5.2,5.3,5.4,5.5,5.6,5.7,5.8,5.9,6,6.1,6.2,6.3,6.4,6.5,6.6,6.7,6.8,6.9,7,7.1,7.2,7.3,7.4,7.5},{70,68,66,64,62,59,56,53,50,46,42,38,35,32,29,26,23,20,17,14,11,8,5,1}))))</f>
        <v>0</v>
      </c>
      <c r="J89" s="18">
        <f>IF(G22=0,0,IF(G22&gt;7.9,0,IF(G22&lt;5.5,70,LOOKUP(G22,{5.5,5.6,5.7,5.8,5.9,6,6.1,6.2,6.3,6.4,6.5,6.6,6.7,6.8,6.9,7,7.1,7.2,7.3,7.4,7.5,7.6,7.7,7.8,7.9},{70,68,66,64,62,59,56,53,50,46,42,38,35,32,29,26,23,20,17,14,11,8,5,3,1}))))</f>
        <v>0</v>
      </c>
      <c r="K89" s="18" t="str">
        <f>IF('5 б'!C22="м",L89,IF('5 б'!C22="ж",M89,"*"))</f>
        <v>*</v>
      </c>
      <c r="L89" s="18">
        <f>IF(G22=0,0,IF(G22&gt;7.4,0,IF(G22&lt;5,70,LOOKUP(G22,{5,5.1,5.2,5.3,5.4,5.5,5.6,5.7,5.8,5.9,6,6.1,6.2,6.3,6.4,6.5,6.6,6.7,6.8,6.9,7,7.1,7.2,7.3,7.4},{70,68,66,64,62,59,56,53,50,46,42,38,35,32,29,26,23,20,17,14,11,8,5,3,1}))))</f>
        <v>0</v>
      </c>
      <c r="M89" s="18">
        <f>IF(G22=0,0,IF(G22&gt;7.7,0,IF(G22&lt;5.3,70,LOOKUP(G22,{5.3,5.4,5.5,5.6,5.7,5.8,5.9,6,6.1,6.2,6.3,6.4,6.5,6.6,6.7,6.8,6.9,7,7.1,7.2,7.3,7.4,7.5,7.6,7.7},{70,68,66,64,62,59,56,53,50,46,42,38,35,32,29,26,23,20,17,14,11,8,5,3,1}))))</f>
        <v>0</v>
      </c>
      <c r="N89" s="18" t="str">
        <f>IF('5 б'!C22="м",O89,IF('5 б'!C22="ж",P89,"*"))</f>
        <v>*</v>
      </c>
      <c r="O89" s="18">
        <f>IF(G22=0,0,IF(G22&gt;7.2,0,IF(G22&lt;4.8,70,LOOKUP(G22,{4.8,4.9,5,5.1,5.2,5.3,5.4,5.5,5.6,5.7,5.8,5.9,6,6.1,6.2,6.3,6.4,6.5,6.6,6.7,6.8,6.9,7,7.1,7.2},{70,68,66,64,62,59,56,53,50,46,42,38,35,32,29,26,23,20,17,14,11,8,5,3,1}))))</f>
        <v>0</v>
      </c>
      <c r="P89" s="18">
        <f>IF(G22=0,0,IF(G22&gt;7.5,0,IF(G22&lt;5.1,70,LOOKUP(G22,{5.1,5.2,5.3,5.4,5.5,5.6,5.7,5.8,5.9,6,6.1,6.2,6.3,6.4,6.5,6.6,6.7,6.8,6.9,7,7.1,7.2,7.3,7.4,7.5},{70,68,66,64,62,59,56,53,50,46,42,38,35,32,29,26,23,20,17,14,11,8,5,3,1}))))</f>
        <v>0</v>
      </c>
      <c r="Q89" s="18" t="str">
        <f>IF('5 б'!C22="м",R89,IF('5 б'!C22="ж",S89,"*"))</f>
        <v>*</v>
      </c>
      <c r="R89" s="18">
        <f>IF(G22=0,0,IF(G22&gt;6.9,0,IF(G22&lt;4.6,70,LOOKUP(G22,{4.6,4.7,4.8,4.9,5,5.1,5.2,5.3,5.4,5.5,5.6,5.7,5.8,5.9,6,6.1,6.2,6.3,6.4,6.5,6.6,6.7,6.8,6.9},{70,68,66,63,60,57,54,50,45,40,36,32,29,26,23,20,17,14,11,9,7,5,3,1}))))</f>
        <v>0</v>
      </c>
      <c r="S89" s="18">
        <f>IF(G22=0,0,IF(G22&gt;7.1,0,IF(G22&lt;4.8,70,LOOKUP(G22,{4.8,4.9,5,5.1,5.2,5.3,5.4,5.5,5.6,5.7,5.8,5.9,6,6.1,6.2,6.3,6.4,6.5,6.6,6.7,6.8,6.9,7,7.1},{70,68,66,64,62,60,57,54,50,45,40,35,31,27,23,20,17,14,11,9,7,5,3,1}))))</f>
        <v>0</v>
      </c>
      <c r="T89" s="18" t="str">
        <f>IF('5 б'!C22="м",U89,IF('5 б'!C22="ж",V89,"*"))</f>
        <v>*</v>
      </c>
      <c r="U89" s="18">
        <f>IF(G22=0,0,IF(G22&gt;6.6,0,IF(G22&lt;4.4,70,LOOKUP(G22,{4.4,4.5,4.6,4.7,4.8,4.9,5,5.1,5.2,5.3,5.4,5.5,5.6,5.7,5.8,5.9,6,6.1,6.2,6.3,6.4,6.5,6.6},{70,68,65,62,59,56,53,50,45,40,35,30,26,22,18,15,13,11,9,7,5,3,1}))))</f>
        <v>0</v>
      </c>
      <c r="V89" s="18">
        <f>IF(G22=0,0,IF(G22&gt;6.9,0,IF(G22&lt;4.6,70,LOOKUP(G22,{4.6,4.7,4.8,4.9,5,5.1,5.2,5.3,5.4,5.5,5.6,5.7,5.8,5.9,6,6.1,6.2,6.3,6.4,6.5,6.6,6.7,6.8,6.9},{70,68,66,64,62,59,56,53,50,45,40,35,30,26,22,19,16,13,11,9,7,5,3,1}))))</f>
        <v>0</v>
      </c>
      <c r="W89" s="18" t="str">
        <f>IF('5 б'!C22="м",X89,IF('5 б'!C22="ж",Y89,"*"))</f>
        <v>*</v>
      </c>
      <c r="X89" s="18">
        <f>IF(G22=0,0,IF(G22&gt;6.4,0,IF(G22&lt;4.3,70,LOOKUP(G22,{4.3,4.4,4.5,4.6,4.7,4.8,4.9,5,5.1,5.2,5.3,5.4,5.5,5.6,5.7,5.8,5.9,6,6.1,6.2,6.3,6.4},{70,68,65,62,58,54,50,45,40,36,32,28,24,21,18,15,12,9,7,5,3,1}))))</f>
        <v>0</v>
      </c>
      <c r="Y89" s="18">
        <f>IF(G22=0,0,IF(G22&gt;6.7,0,IF(G22&lt;4.5,70,LOOKUP(G22,{4.5,4.6,4.7,4.8,4.9,5,5.1,5.2,5.3,5.4,5.5,5.6,5.7,5.8,5.9,6,6.1,6.2,6.3,6.4,6.5,6.6,6.7},{70,68,66,64,61,58,54,50,45,40,36,32,28,24,21,18,15,12,9,7,5,3,1}))))</f>
        <v>0</v>
      </c>
      <c r="Z89" s="18" t="str">
        <f>IF('5 б'!C22="м",AA89,IF('5 б'!C22="ж",AB89,"*"))</f>
        <v>*</v>
      </c>
      <c r="AA89" s="18">
        <f>IF(G22=0,0,IF(G22&gt;6.2,0,IF(G22&lt;4.2,70,LOOKUP(G22,{4.2,4.3,4.4,4.5,4.6,4.7,4.8,4.9,5,5.1,5.2,5.3,5.4,5.5,5.6,5.7,5.8,5.9,6,6.1,6.2},{70,68,65,62,58,54,50,45,40,36,32,28,24,20,16,13,10,7,5,3,1}))))</f>
        <v>0</v>
      </c>
      <c r="AB89" s="18">
        <f>IF(G22=0,0,IF(G22&gt;6.5,0,IF(G22&lt;4.4,70,LOOKUP(G22,{4.4,4.5,4.6,4.7,4.8,4.9,5,5.1,5.2,5.3,5.4,5.5,5.6,5.7,5.8,5.9,6,6.1,6.2,6.3,6.4,6.5},{70,68,66,64,61,58,54,50,45,40,35,31,27,23,19,16,13,10,7,5,3,1}))))</f>
        <v>0</v>
      </c>
      <c r="AC89" s="18" t="str">
        <f>IF('5 б'!C22="м",AD89,IF('5 б'!C22="ж",AE89,"*"))</f>
        <v>*</v>
      </c>
      <c r="AD89" s="18">
        <v>0</v>
      </c>
      <c r="AE89" s="18">
        <v>0</v>
      </c>
      <c r="AF89" s="18" t="str">
        <f>IF('5 б'!C22="м",AG89,IF('5 б'!C22="ж",AH89,"*"))</f>
        <v>*</v>
      </c>
      <c r="AG89" s="18">
        <v>0</v>
      </c>
      <c r="AH89" s="18">
        <v>0</v>
      </c>
      <c r="AI89" s="18" t="str">
        <f>IF('5 б'!C22="м",AJ89,IF('5 б'!C22="ж",AK89,"*"))</f>
        <v>*</v>
      </c>
      <c r="AJ89" s="18">
        <v>0</v>
      </c>
      <c r="AK89" s="18">
        <v>0</v>
      </c>
      <c r="AL89" s="18" t="str">
        <f t="shared" si="12"/>
        <v>*</v>
      </c>
    </row>
    <row r="90" spans="2:38" ht="12.75" hidden="1" x14ac:dyDescent="0.2">
      <c r="B90" s="17"/>
      <c r="C90" s="19"/>
      <c r="D90" s="16"/>
      <c r="E90" s="18" t="str">
        <f>IF('5 б'!C23="м",F90,IF('5 б'!C23="ж",G90,"*"))</f>
        <v>*</v>
      </c>
      <c r="F90" s="18">
        <f>IF(G23=0,0,IF(G23&gt;7.7,0,IF(G23&lt;5.4,70,LOOKUP(G23,{5.4,5.5,5.6,5.7,5.8,5.9,6,6.1,6.2,6.3,6.4,6.5,6.6,6.7,6.8,6.9,7,7.1,7.2,7.3,7.4,7.5,7.6,7.7},{70,68,66,64,62,59,56,53,50,46,42,38,35,32,29,26,23,20,17,14,11,8,5,1}))))</f>
        <v>0</v>
      </c>
      <c r="G90" s="18">
        <f>IF(G23=0,0,IF(G23&gt;8.1,0,IF(G23&lt;5.7,70,LOOKUP(G23,{5.7,5.8,5.9,6,6.1,6.2,6.3,6.4,6.5,6.6,6.7,6.8,6.9,7,7.1,7.2,7.3,7.4,7.5,7.6,7.7,7.8,7.9,8,8.1},{70,68,66,64,62,59,56,53,50,46,42,38,35,32,29,26,23,20,17,14,11,8,5,3,1}))))</f>
        <v>0</v>
      </c>
      <c r="H90" s="18" t="str">
        <f>IF('5 б'!C23="м",I90,IF('5 б'!C23="ж",J90,"*"))</f>
        <v>*</v>
      </c>
      <c r="I90" s="18">
        <f>IF(G23=0,0,IF(G23&gt;7.5,0,IF(G23&lt;5.2,70,LOOKUP(G23,{5.2,5.3,5.4,5.5,5.6,5.7,5.8,5.9,6,6.1,6.2,6.3,6.4,6.5,6.6,6.7,6.8,6.9,7,7.1,7.2,7.3,7.4,7.5},{70,68,66,64,62,59,56,53,50,46,42,38,35,32,29,26,23,20,17,14,11,8,5,1}))))</f>
        <v>0</v>
      </c>
      <c r="J90" s="18">
        <f>IF(G23=0,0,IF(G23&gt;7.9,0,IF(G23&lt;5.5,70,LOOKUP(G23,{5.5,5.6,5.7,5.8,5.9,6,6.1,6.2,6.3,6.4,6.5,6.6,6.7,6.8,6.9,7,7.1,7.2,7.3,7.4,7.5,7.6,7.7,7.8,7.9},{70,68,66,64,62,59,56,53,50,46,42,38,35,32,29,26,23,20,17,14,11,8,5,3,1}))))</f>
        <v>0</v>
      </c>
      <c r="K90" s="18" t="str">
        <f>IF('5 б'!C23="м",L90,IF('5 б'!C23="ж",M90,"*"))</f>
        <v>*</v>
      </c>
      <c r="L90" s="18">
        <f>IF(G23=0,0,IF(G23&gt;7.4,0,IF(G23&lt;5,70,LOOKUP(G23,{5,5.1,5.2,5.3,5.4,5.5,5.6,5.7,5.8,5.9,6,6.1,6.2,6.3,6.4,6.5,6.6,6.7,6.8,6.9,7,7.1,7.2,7.3,7.4},{70,68,66,64,62,59,56,53,50,46,42,38,35,32,29,26,23,20,17,14,11,8,5,3,1}))))</f>
        <v>0</v>
      </c>
      <c r="M90" s="18">
        <f>IF(G23=0,0,IF(G23&gt;7.7,0,IF(G23&lt;5.3,70,LOOKUP(G23,{5.3,5.4,5.5,5.6,5.7,5.8,5.9,6,6.1,6.2,6.3,6.4,6.5,6.6,6.7,6.8,6.9,7,7.1,7.2,7.3,7.4,7.5,7.6,7.7},{70,68,66,64,62,59,56,53,50,46,42,38,35,32,29,26,23,20,17,14,11,8,5,3,1}))))</f>
        <v>0</v>
      </c>
      <c r="N90" s="18" t="str">
        <f>IF('5 б'!C23="м",O90,IF('5 б'!C23="ж",P90,"*"))</f>
        <v>*</v>
      </c>
      <c r="O90" s="18">
        <f>IF(G23=0,0,IF(G23&gt;7.2,0,IF(G23&lt;4.8,70,LOOKUP(G23,{4.8,4.9,5,5.1,5.2,5.3,5.4,5.5,5.6,5.7,5.8,5.9,6,6.1,6.2,6.3,6.4,6.5,6.6,6.7,6.8,6.9,7,7.1,7.2},{70,68,66,64,62,59,56,53,50,46,42,38,35,32,29,26,23,20,17,14,11,8,5,3,1}))))</f>
        <v>0</v>
      </c>
      <c r="P90" s="18">
        <f>IF(G23=0,0,IF(G23&gt;7.5,0,IF(G23&lt;5.1,70,LOOKUP(G23,{5.1,5.2,5.3,5.4,5.5,5.6,5.7,5.8,5.9,6,6.1,6.2,6.3,6.4,6.5,6.6,6.7,6.8,6.9,7,7.1,7.2,7.3,7.4,7.5},{70,68,66,64,62,59,56,53,50,46,42,38,35,32,29,26,23,20,17,14,11,8,5,3,1}))))</f>
        <v>0</v>
      </c>
      <c r="Q90" s="18" t="str">
        <f>IF('5 б'!C23="м",R90,IF('5 б'!C23="ж",S90,"*"))</f>
        <v>*</v>
      </c>
      <c r="R90" s="18">
        <f>IF(G23=0,0,IF(G23&gt;6.9,0,IF(G23&lt;4.6,70,LOOKUP(G23,{4.6,4.7,4.8,4.9,5,5.1,5.2,5.3,5.4,5.5,5.6,5.7,5.8,5.9,6,6.1,6.2,6.3,6.4,6.5,6.6,6.7,6.8,6.9},{70,68,66,63,60,57,54,50,45,40,36,32,29,26,23,20,17,14,11,9,7,5,3,1}))))</f>
        <v>0</v>
      </c>
      <c r="S90" s="18">
        <f>IF(G23=0,0,IF(G23&gt;7.1,0,IF(G23&lt;4.8,70,LOOKUP(G23,{4.8,4.9,5,5.1,5.2,5.3,5.4,5.5,5.6,5.7,5.8,5.9,6,6.1,6.2,6.3,6.4,6.5,6.6,6.7,6.8,6.9,7,7.1},{70,68,66,64,62,60,57,54,50,45,40,35,31,27,23,20,17,14,11,9,7,5,3,1}))))</f>
        <v>0</v>
      </c>
      <c r="T90" s="18" t="str">
        <f>IF('5 б'!C23="м",U90,IF('5 б'!C23="ж",V90,"*"))</f>
        <v>*</v>
      </c>
      <c r="U90" s="18">
        <f>IF(G23=0,0,IF(G23&gt;6.6,0,IF(G23&lt;4.4,70,LOOKUP(G23,{4.4,4.5,4.6,4.7,4.8,4.9,5,5.1,5.2,5.3,5.4,5.5,5.6,5.7,5.8,5.9,6,6.1,6.2,6.3,6.4,6.5,6.6},{70,68,65,62,59,56,53,50,45,40,35,30,26,22,18,15,13,11,9,7,5,3,1}))))</f>
        <v>0</v>
      </c>
      <c r="V90" s="18">
        <f>IF(G23=0,0,IF(G23&gt;6.9,0,IF(G23&lt;4.6,70,LOOKUP(G23,{4.6,4.7,4.8,4.9,5,5.1,5.2,5.3,5.4,5.5,5.6,5.7,5.8,5.9,6,6.1,6.2,6.3,6.4,6.5,6.6,6.7,6.8,6.9},{70,68,66,64,62,59,56,53,50,45,40,35,30,26,22,19,16,13,11,9,7,5,3,1}))))</f>
        <v>0</v>
      </c>
      <c r="W90" s="18" t="str">
        <f>IF('5 б'!C23="м",X90,IF('5 б'!C23="ж",Y90,"*"))</f>
        <v>*</v>
      </c>
      <c r="X90" s="18">
        <f>IF(G23=0,0,IF(G23&gt;6.4,0,IF(G23&lt;4.3,70,LOOKUP(G23,{4.3,4.4,4.5,4.6,4.7,4.8,4.9,5,5.1,5.2,5.3,5.4,5.5,5.6,5.7,5.8,5.9,6,6.1,6.2,6.3,6.4},{70,68,65,62,58,54,50,45,40,36,32,28,24,21,18,15,12,9,7,5,3,1}))))</f>
        <v>0</v>
      </c>
      <c r="Y90" s="18">
        <f>IF(G23=0,0,IF(G23&gt;6.7,0,IF(G23&lt;4.5,70,LOOKUP(G23,{4.5,4.6,4.7,4.8,4.9,5,5.1,5.2,5.3,5.4,5.5,5.6,5.7,5.8,5.9,6,6.1,6.2,6.3,6.4,6.5,6.6,6.7},{70,68,66,64,61,58,54,50,45,40,36,32,28,24,21,18,15,12,9,7,5,3,1}))))</f>
        <v>0</v>
      </c>
      <c r="Z90" s="18" t="str">
        <f>IF('5 б'!C23="м",AA90,IF('5 б'!C23="ж",AB90,"*"))</f>
        <v>*</v>
      </c>
      <c r="AA90" s="18">
        <f>IF(G23=0,0,IF(G23&gt;6.2,0,IF(G23&lt;4.2,70,LOOKUP(G23,{4.2,4.3,4.4,4.5,4.6,4.7,4.8,4.9,5,5.1,5.2,5.3,5.4,5.5,5.6,5.7,5.8,5.9,6,6.1,6.2},{70,68,65,62,58,54,50,45,40,36,32,28,24,20,16,13,10,7,5,3,1}))))</f>
        <v>0</v>
      </c>
      <c r="AB90" s="18">
        <f>IF(G23=0,0,IF(G23&gt;6.5,0,IF(G23&lt;4.4,70,LOOKUP(G23,{4.4,4.5,4.6,4.7,4.8,4.9,5,5.1,5.2,5.3,5.4,5.5,5.6,5.7,5.8,5.9,6,6.1,6.2,6.3,6.4,6.5},{70,68,66,64,61,58,54,50,45,40,35,31,27,23,19,16,13,10,7,5,3,1}))))</f>
        <v>0</v>
      </c>
      <c r="AC90" s="18" t="str">
        <f>IF('5 б'!C23="м",AD90,IF('5 б'!C23="ж",AE90,"*"))</f>
        <v>*</v>
      </c>
      <c r="AD90" s="18">
        <v>0</v>
      </c>
      <c r="AE90" s="18">
        <v>0</v>
      </c>
      <c r="AF90" s="18" t="str">
        <f>IF('5 б'!C23="м",AG90,IF('5 б'!C23="ж",AH90,"*"))</f>
        <v>*</v>
      </c>
      <c r="AG90" s="18">
        <v>0</v>
      </c>
      <c r="AH90" s="18">
        <v>0</v>
      </c>
      <c r="AI90" s="18" t="str">
        <f>IF('5 б'!C23="м",AJ90,IF('5 б'!C23="ж",AK90,"*"))</f>
        <v>*</v>
      </c>
      <c r="AJ90" s="18">
        <v>0</v>
      </c>
      <c r="AK90" s="18">
        <v>0</v>
      </c>
      <c r="AL90" s="18" t="str">
        <f t="shared" si="12"/>
        <v>*</v>
      </c>
    </row>
    <row r="91" spans="2:38" ht="12.75" hidden="1" x14ac:dyDescent="0.2">
      <c r="B91" s="17"/>
      <c r="C91" s="19"/>
      <c r="D91" s="16"/>
      <c r="E91" s="18" t="str">
        <f>IF('5 б'!C24="м",F91,IF('5 б'!C24="ж",G91,"*"))</f>
        <v>*</v>
      </c>
      <c r="F91" s="18">
        <f>IF(G24=0,0,IF(G24&gt;7.7,0,IF(G24&lt;5.4,70,LOOKUP(G24,{5.4,5.5,5.6,5.7,5.8,5.9,6,6.1,6.2,6.3,6.4,6.5,6.6,6.7,6.8,6.9,7,7.1,7.2,7.3,7.4,7.5,7.6,7.7},{70,68,66,64,62,59,56,53,50,46,42,38,35,32,29,26,23,20,17,14,11,8,5,1}))))</f>
        <v>0</v>
      </c>
      <c r="G91" s="18">
        <f>IF(G24=0,0,IF(G24&gt;8.1,0,IF(G24&lt;5.7,70,LOOKUP(G24,{5.7,5.8,5.9,6,6.1,6.2,6.3,6.4,6.5,6.6,6.7,6.8,6.9,7,7.1,7.2,7.3,7.4,7.5,7.6,7.7,7.8,7.9,8,8.1},{70,68,66,64,62,59,56,53,50,46,42,38,35,32,29,26,23,20,17,14,11,8,5,3,1}))))</f>
        <v>0</v>
      </c>
      <c r="H91" s="18" t="str">
        <f>IF('5 б'!C24="м",I91,IF('5 б'!C24="ж",J91,"*"))</f>
        <v>*</v>
      </c>
      <c r="I91" s="18">
        <f>IF(G24=0,0,IF(G24&gt;7.5,0,IF(G24&lt;5.2,70,LOOKUP(G24,{5.2,5.3,5.4,5.5,5.6,5.7,5.8,5.9,6,6.1,6.2,6.3,6.4,6.5,6.6,6.7,6.8,6.9,7,7.1,7.2,7.3,7.4,7.5},{70,68,66,64,62,59,56,53,50,46,42,38,35,32,29,26,23,20,17,14,11,8,5,1}))))</f>
        <v>0</v>
      </c>
      <c r="J91" s="18">
        <f>IF(G24=0,0,IF(G24&gt;7.9,0,IF(G24&lt;5.5,70,LOOKUP(G24,{5.5,5.6,5.7,5.8,5.9,6,6.1,6.2,6.3,6.4,6.5,6.6,6.7,6.8,6.9,7,7.1,7.2,7.3,7.4,7.5,7.6,7.7,7.8,7.9},{70,68,66,64,62,59,56,53,50,46,42,38,35,32,29,26,23,20,17,14,11,8,5,3,1}))))</f>
        <v>0</v>
      </c>
      <c r="K91" s="18" t="str">
        <f>IF('5 б'!C24="м",L91,IF('5 б'!C24="ж",M91,"*"))</f>
        <v>*</v>
      </c>
      <c r="L91" s="18">
        <f>IF(G24=0,0,IF(G24&gt;7.4,0,IF(G24&lt;5,70,LOOKUP(G24,{5,5.1,5.2,5.3,5.4,5.5,5.6,5.7,5.8,5.9,6,6.1,6.2,6.3,6.4,6.5,6.6,6.7,6.8,6.9,7,7.1,7.2,7.3,7.4},{70,68,66,64,62,59,56,53,50,46,42,38,35,32,29,26,23,20,17,14,11,8,5,3,1}))))</f>
        <v>0</v>
      </c>
      <c r="M91" s="18">
        <f>IF(G24=0,0,IF(G24&gt;7.7,0,IF(G24&lt;5.3,70,LOOKUP(G24,{5.3,5.4,5.5,5.6,5.7,5.8,5.9,6,6.1,6.2,6.3,6.4,6.5,6.6,6.7,6.8,6.9,7,7.1,7.2,7.3,7.4,7.5,7.6,7.7},{70,68,66,64,62,59,56,53,50,46,42,38,35,32,29,26,23,20,17,14,11,8,5,3,1}))))</f>
        <v>0</v>
      </c>
      <c r="N91" s="18" t="str">
        <f>IF('5 б'!C24="м",O91,IF('5 б'!C24="ж",P91,"*"))</f>
        <v>*</v>
      </c>
      <c r="O91" s="18">
        <f>IF(G24=0,0,IF(G24&gt;7.2,0,IF(G24&lt;4.8,70,LOOKUP(G24,{4.8,4.9,5,5.1,5.2,5.3,5.4,5.5,5.6,5.7,5.8,5.9,6,6.1,6.2,6.3,6.4,6.5,6.6,6.7,6.8,6.9,7,7.1,7.2},{70,68,66,64,62,59,56,53,50,46,42,38,35,32,29,26,23,20,17,14,11,8,5,3,1}))))</f>
        <v>0</v>
      </c>
      <c r="P91" s="18">
        <f>IF(G24=0,0,IF(G24&gt;7.5,0,IF(G24&lt;5.1,70,LOOKUP(G24,{5.1,5.2,5.3,5.4,5.5,5.6,5.7,5.8,5.9,6,6.1,6.2,6.3,6.4,6.5,6.6,6.7,6.8,6.9,7,7.1,7.2,7.3,7.4,7.5},{70,68,66,64,62,59,56,53,50,46,42,38,35,32,29,26,23,20,17,14,11,8,5,3,1}))))</f>
        <v>0</v>
      </c>
      <c r="Q91" s="18" t="str">
        <f>IF('5 б'!C24="м",R91,IF('5 б'!C24="ж",S91,"*"))</f>
        <v>*</v>
      </c>
      <c r="R91" s="18">
        <f>IF(G24=0,0,IF(G24&gt;6.9,0,IF(G24&lt;4.6,70,LOOKUP(G24,{4.6,4.7,4.8,4.9,5,5.1,5.2,5.3,5.4,5.5,5.6,5.7,5.8,5.9,6,6.1,6.2,6.3,6.4,6.5,6.6,6.7,6.8,6.9},{70,68,66,63,60,57,54,50,45,40,36,32,29,26,23,20,17,14,11,9,7,5,3,1}))))</f>
        <v>0</v>
      </c>
      <c r="S91" s="18">
        <f>IF(G24=0,0,IF(G24&gt;7.1,0,IF(G24&lt;4.8,70,LOOKUP(G24,{4.8,4.9,5,5.1,5.2,5.3,5.4,5.5,5.6,5.7,5.8,5.9,6,6.1,6.2,6.3,6.4,6.5,6.6,6.7,6.8,6.9,7,7.1},{70,68,66,64,62,60,57,54,50,45,40,35,31,27,23,20,17,14,11,9,7,5,3,1}))))</f>
        <v>0</v>
      </c>
      <c r="T91" s="18" t="str">
        <f>IF('5 б'!C24="м",U91,IF('5 б'!C24="ж",V91,"*"))</f>
        <v>*</v>
      </c>
      <c r="U91" s="18">
        <f>IF(G24=0,0,IF(G24&gt;6.6,0,IF(G24&lt;4.4,70,LOOKUP(G24,{4.4,4.5,4.6,4.7,4.8,4.9,5,5.1,5.2,5.3,5.4,5.5,5.6,5.7,5.8,5.9,6,6.1,6.2,6.3,6.4,6.5,6.6},{70,68,65,62,59,56,53,50,45,40,35,30,26,22,18,15,13,11,9,7,5,3,1}))))</f>
        <v>0</v>
      </c>
      <c r="V91" s="18">
        <f>IF(G24=0,0,IF(G24&gt;6.9,0,IF(G24&lt;4.6,70,LOOKUP(G24,{4.6,4.7,4.8,4.9,5,5.1,5.2,5.3,5.4,5.5,5.6,5.7,5.8,5.9,6,6.1,6.2,6.3,6.4,6.5,6.6,6.7,6.8,6.9},{70,68,66,64,62,59,56,53,50,45,40,35,30,26,22,19,16,13,11,9,7,5,3,1}))))</f>
        <v>0</v>
      </c>
      <c r="W91" s="18" t="str">
        <f>IF('5 б'!C24="м",X91,IF('5 б'!C24="ж",Y91,"*"))</f>
        <v>*</v>
      </c>
      <c r="X91" s="18">
        <f>IF(G24=0,0,IF(G24&gt;6.4,0,IF(G24&lt;4.3,70,LOOKUP(G24,{4.3,4.4,4.5,4.6,4.7,4.8,4.9,5,5.1,5.2,5.3,5.4,5.5,5.6,5.7,5.8,5.9,6,6.1,6.2,6.3,6.4},{70,68,65,62,58,54,50,45,40,36,32,28,24,21,18,15,12,9,7,5,3,1}))))</f>
        <v>0</v>
      </c>
      <c r="Y91" s="18">
        <f>IF(G24=0,0,IF(G24&gt;6.7,0,IF(G24&lt;4.5,70,LOOKUP(G24,{4.5,4.6,4.7,4.8,4.9,5,5.1,5.2,5.3,5.4,5.5,5.6,5.7,5.8,5.9,6,6.1,6.2,6.3,6.4,6.5,6.6,6.7},{70,68,66,64,61,58,54,50,45,40,36,32,28,24,21,18,15,12,9,7,5,3,1}))))</f>
        <v>0</v>
      </c>
      <c r="Z91" s="18" t="str">
        <f>IF('5 б'!C24="м",AA91,IF('5 б'!C24="ж",AB91,"*"))</f>
        <v>*</v>
      </c>
      <c r="AA91" s="18">
        <f>IF(G24=0,0,IF(G24&gt;6.2,0,IF(G24&lt;4.2,70,LOOKUP(G24,{4.2,4.3,4.4,4.5,4.6,4.7,4.8,4.9,5,5.1,5.2,5.3,5.4,5.5,5.6,5.7,5.8,5.9,6,6.1,6.2},{70,68,65,62,58,54,50,45,40,36,32,28,24,20,16,13,10,7,5,3,1}))))</f>
        <v>0</v>
      </c>
      <c r="AB91" s="18">
        <f>IF(G24=0,0,IF(G24&gt;6.5,0,IF(G24&lt;4.4,70,LOOKUP(G24,{4.4,4.5,4.6,4.7,4.8,4.9,5,5.1,5.2,5.3,5.4,5.5,5.6,5.7,5.8,5.9,6,6.1,6.2,6.3,6.4,6.5},{70,68,66,64,61,58,54,50,45,40,35,31,27,23,19,16,13,10,7,5,3,1}))))</f>
        <v>0</v>
      </c>
      <c r="AC91" s="18" t="str">
        <f>IF('5 б'!C24="м",AD91,IF('5 б'!C24="ж",AE91,"*"))</f>
        <v>*</v>
      </c>
      <c r="AD91" s="18">
        <v>0</v>
      </c>
      <c r="AE91" s="18">
        <v>0</v>
      </c>
      <c r="AF91" s="18" t="str">
        <f>IF('5 б'!C24="м",AG91,IF('5 б'!C24="ж",AH91,"*"))</f>
        <v>*</v>
      </c>
      <c r="AG91" s="18">
        <v>0</v>
      </c>
      <c r="AH91" s="18">
        <v>0</v>
      </c>
      <c r="AI91" s="18" t="str">
        <f>IF('5 б'!C24="м",AJ91,IF('5 б'!C24="ж",AK91,"*"))</f>
        <v>*</v>
      </c>
      <c r="AJ91" s="18">
        <v>0</v>
      </c>
      <c r="AK91" s="18">
        <v>0</v>
      </c>
      <c r="AL91" s="18" t="str">
        <f t="shared" si="12"/>
        <v>*</v>
      </c>
    </row>
    <row r="92" spans="2:38" ht="12.75" hidden="1" x14ac:dyDescent="0.2">
      <c r="B92" s="17"/>
      <c r="C92" s="19"/>
      <c r="D92" s="16"/>
      <c r="E92" s="18" t="str">
        <f>IF('5 б'!C25="м",F92,IF('5 б'!C25="ж",G92,"*"))</f>
        <v>*</v>
      </c>
      <c r="F92" s="18">
        <f>IF(G25=0,0,IF(G25&gt;7.7,0,IF(G25&lt;5.4,70,LOOKUP(G25,{5.4,5.5,5.6,5.7,5.8,5.9,6,6.1,6.2,6.3,6.4,6.5,6.6,6.7,6.8,6.9,7,7.1,7.2,7.3,7.4,7.5,7.6,7.7},{70,68,66,64,62,59,56,53,50,46,42,38,35,32,29,26,23,20,17,14,11,8,5,1}))))</f>
        <v>0</v>
      </c>
      <c r="G92" s="18">
        <f>IF(G25=0,0,IF(G25&gt;8.1,0,IF(G25&lt;5.7,70,LOOKUP(G25,{5.7,5.8,5.9,6,6.1,6.2,6.3,6.4,6.5,6.6,6.7,6.8,6.9,7,7.1,7.2,7.3,7.4,7.5,7.6,7.7,7.8,7.9,8,8.1},{70,68,66,64,62,59,56,53,50,46,42,38,35,32,29,26,23,20,17,14,11,8,5,3,1}))))</f>
        <v>0</v>
      </c>
      <c r="H92" s="18" t="str">
        <f>IF('5 б'!C25="м",I92,IF('5 б'!C25="ж",J92,"*"))</f>
        <v>*</v>
      </c>
      <c r="I92" s="18">
        <f>IF(G25=0,0,IF(G25&gt;7.5,0,IF(G25&lt;5.2,70,LOOKUP(G25,{5.2,5.3,5.4,5.5,5.6,5.7,5.8,5.9,6,6.1,6.2,6.3,6.4,6.5,6.6,6.7,6.8,6.9,7,7.1,7.2,7.3,7.4,7.5},{70,68,66,64,62,59,56,53,50,46,42,38,35,32,29,26,23,20,17,14,11,8,5,1}))))</f>
        <v>0</v>
      </c>
      <c r="J92" s="18">
        <f>IF(G25=0,0,IF(G25&gt;7.9,0,IF(G25&lt;5.5,70,LOOKUP(G25,{5.5,5.6,5.7,5.8,5.9,6,6.1,6.2,6.3,6.4,6.5,6.6,6.7,6.8,6.9,7,7.1,7.2,7.3,7.4,7.5,7.6,7.7,7.8,7.9},{70,68,66,64,62,59,56,53,50,46,42,38,35,32,29,26,23,20,17,14,11,8,5,3,1}))))</f>
        <v>0</v>
      </c>
      <c r="K92" s="18" t="str">
        <f>IF('5 б'!C25="м",L92,IF('5 б'!C25="ж",M92,"*"))</f>
        <v>*</v>
      </c>
      <c r="L92" s="18">
        <f>IF(G25=0,0,IF(G25&gt;7.4,0,IF(G25&lt;5,70,LOOKUP(G25,{5,5.1,5.2,5.3,5.4,5.5,5.6,5.7,5.8,5.9,6,6.1,6.2,6.3,6.4,6.5,6.6,6.7,6.8,6.9,7,7.1,7.2,7.3,7.4},{70,68,66,64,62,59,56,53,50,46,42,38,35,32,29,26,23,20,17,14,11,8,5,3,1}))))</f>
        <v>0</v>
      </c>
      <c r="M92" s="18">
        <f>IF(G25=0,0,IF(G25&gt;7.7,0,IF(G25&lt;5.3,70,LOOKUP(G25,{5.3,5.4,5.5,5.6,5.7,5.8,5.9,6,6.1,6.2,6.3,6.4,6.5,6.6,6.7,6.8,6.9,7,7.1,7.2,7.3,7.4,7.5,7.6,7.7},{70,68,66,64,62,59,56,53,50,46,42,38,35,32,29,26,23,20,17,14,11,8,5,3,1}))))</f>
        <v>0</v>
      </c>
      <c r="N92" s="18" t="str">
        <f>IF('5 б'!C25="м",O92,IF('5 б'!C25="ж",P92,"*"))</f>
        <v>*</v>
      </c>
      <c r="O92" s="18">
        <f>IF(G25=0,0,IF(G25&gt;7.2,0,IF(G25&lt;4.8,70,LOOKUP(G25,{4.8,4.9,5,5.1,5.2,5.3,5.4,5.5,5.6,5.7,5.8,5.9,6,6.1,6.2,6.3,6.4,6.5,6.6,6.7,6.8,6.9,7,7.1,7.2},{70,68,66,64,62,59,56,53,50,46,42,38,35,32,29,26,23,20,17,14,11,8,5,3,1}))))</f>
        <v>0</v>
      </c>
      <c r="P92" s="18">
        <f>IF(G25=0,0,IF(G25&gt;7.5,0,IF(G25&lt;5.1,70,LOOKUP(G25,{5.1,5.2,5.3,5.4,5.5,5.6,5.7,5.8,5.9,6,6.1,6.2,6.3,6.4,6.5,6.6,6.7,6.8,6.9,7,7.1,7.2,7.3,7.4,7.5},{70,68,66,64,62,59,56,53,50,46,42,38,35,32,29,26,23,20,17,14,11,8,5,3,1}))))</f>
        <v>0</v>
      </c>
      <c r="Q92" s="18" t="str">
        <f>IF('5 б'!C25="м",R92,IF('5 б'!C25="ж",S92,"*"))</f>
        <v>*</v>
      </c>
      <c r="R92" s="18">
        <f>IF(G25=0,0,IF(G25&gt;6.9,0,IF(G25&lt;4.6,70,LOOKUP(G25,{4.6,4.7,4.8,4.9,5,5.1,5.2,5.3,5.4,5.5,5.6,5.7,5.8,5.9,6,6.1,6.2,6.3,6.4,6.5,6.6,6.7,6.8,6.9},{70,68,66,63,60,57,54,50,45,40,36,32,29,26,23,20,17,14,11,9,7,5,3,1}))))</f>
        <v>0</v>
      </c>
      <c r="S92" s="18">
        <f>IF(G25=0,0,IF(G25&gt;7.1,0,IF(G25&lt;4.8,70,LOOKUP(G25,{4.8,4.9,5,5.1,5.2,5.3,5.4,5.5,5.6,5.7,5.8,5.9,6,6.1,6.2,6.3,6.4,6.5,6.6,6.7,6.8,6.9,7,7.1},{70,68,66,64,62,60,57,54,50,45,40,35,31,27,23,20,17,14,11,9,7,5,3,1}))))</f>
        <v>0</v>
      </c>
      <c r="T92" s="18" t="str">
        <f>IF('5 б'!C25="м",U92,IF('5 б'!C25="ж",V92,"*"))</f>
        <v>*</v>
      </c>
      <c r="U92" s="18">
        <f>IF(G25=0,0,IF(G25&gt;6.6,0,IF(G25&lt;4.4,70,LOOKUP(G25,{4.4,4.5,4.6,4.7,4.8,4.9,5,5.1,5.2,5.3,5.4,5.5,5.6,5.7,5.8,5.9,6,6.1,6.2,6.3,6.4,6.5,6.6},{70,68,65,62,59,56,53,50,45,40,35,30,26,22,18,15,13,11,9,7,5,3,1}))))</f>
        <v>0</v>
      </c>
      <c r="V92" s="18">
        <f>IF(G25=0,0,IF(G25&gt;6.9,0,IF(G25&lt;4.6,70,LOOKUP(G25,{4.6,4.7,4.8,4.9,5,5.1,5.2,5.3,5.4,5.5,5.6,5.7,5.8,5.9,6,6.1,6.2,6.3,6.4,6.5,6.6,6.7,6.8,6.9},{70,68,66,64,62,59,56,53,50,45,40,35,30,26,22,19,16,13,11,9,7,5,3,1}))))</f>
        <v>0</v>
      </c>
      <c r="W92" s="18" t="str">
        <f>IF('5 б'!C25="м",X92,IF('5 б'!C25="ж",Y92,"*"))</f>
        <v>*</v>
      </c>
      <c r="X92" s="18">
        <f>IF(G25=0,0,IF(G25&gt;6.4,0,IF(G25&lt;4.3,70,LOOKUP(G25,{4.3,4.4,4.5,4.6,4.7,4.8,4.9,5,5.1,5.2,5.3,5.4,5.5,5.6,5.7,5.8,5.9,6,6.1,6.2,6.3,6.4},{70,68,65,62,58,54,50,45,40,36,32,28,24,21,18,15,12,9,7,5,3,1}))))</f>
        <v>0</v>
      </c>
      <c r="Y92" s="18">
        <f>IF(G25=0,0,IF(G25&gt;6.7,0,IF(G25&lt;4.5,70,LOOKUP(G25,{4.5,4.6,4.7,4.8,4.9,5,5.1,5.2,5.3,5.4,5.5,5.6,5.7,5.8,5.9,6,6.1,6.2,6.3,6.4,6.5,6.6,6.7},{70,68,66,64,61,58,54,50,45,40,36,32,28,24,21,18,15,12,9,7,5,3,1}))))</f>
        <v>0</v>
      </c>
      <c r="Z92" s="18" t="str">
        <f>IF('5 б'!C25="м",AA92,IF('5 б'!C25="ж",AB92,"*"))</f>
        <v>*</v>
      </c>
      <c r="AA92" s="18">
        <f>IF(G25=0,0,IF(G25&gt;6.2,0,IF(G25&lt;4.2,70,LOOKUP(G25,{4.2,4.3,4.4,4.5,4.6,4.7,4.8,4.9,5,5.1,5.2,5.3,5.4,5.5,5.6,5.7,5.8,5.9,6,6.1,6.2},{70,68,65,62,58,54,50,45,40,36,32,28,24,20,16,13,10,7,5,3,1}))))</f>
        <v>0</v>
      </c>
      <c r="AB92" s="18">
        <f>IF(G25=0,0,IF(G25&gt;6.5,0,IF(G25&lt;4.4,70,LOOKUP(G25,{4.4,4.5,4.6,4.7,4.8,4.9,5,5.1,5.2,5.3,5.4,5.5,5.6,5.7,5.8,5.9,6,6.1,6.2,6.3,6.4,6.5},{70,68,66,64,61,58,54,50,45,40,35,31,27,23,19,16,13,10,7,5,3,1}))))</f>
        <v>0</v>
      </c>
      <c r="AC92" s="18" t="str">
        <f>IF('5 б'!C25="м",AD92,IF('5 б'!C25="ж",AE92,"*"))</f>
        <v>*</v>
      </c>
      <c r="AD92" s="18">
        <v>0</v>
      </c>
      <c r="AE92" s="18">
        <v>0</v>
      </c>
      <c r="AF92" s="18" t="str">
        <f>IF('5 б'!C25="м",AG92,IF('5 б'!C25="ж",AH92,"*"))</f>
        <v>*</v>
      </c>
      <c r="AG92" s="18">
        <v>0</v>
      </c>
      <c r="AH92" s="18">
        <v>0</v>
      </c>
      <c r="AI92" s="18" t="str">
        <f>IF('5 б'!C25="м",AJ92,IF('5 б'!C25="ж",AK92,"*"))</f>
        <v>*</v>
      </c>
      <c r="AJ92" s="18">
        <v>0</v>
      </c>
      <c r="AK92" s="18">
        <v>0</v>
      </c>
      <c r="AL92" s="18" t="str">
        <f t="shared" si="12"/>
        <v>*</v>
      </c>
    </row>
    <row r="93" spans="2:38" ht="12.75" hidden="1" x14ac:dyDescent="0.2">
      <c r="B93" s="17"/>
      <c r="C93" s="19"/>
      <c r="D93" s="16"/>
      <c r="E93" s="18" t="str">
        <f>IF('5 б'!C26="м",F93,IF('5 б'!C26="ж",G93,"*"))</f>
        <v>*</v>
      </c>
      <c r="F93" s="18">
        <f>IF(G26=0,0,IF(G26&gt;7.7,0,IF(G26&lt;5.4,70,LOOKUP(G26,{5.4,5.5,5.6,5.7,5.8,5.9,6,6.1,6.2,6.3,6.4,6.5,6.6,6.7,6.8,6.9,7,7.1,7.2,7.3,7.4,7.5,7.6,7.7},{70,68,66,64,62,59,56,53,50,46,42,38,35,32,29,26,23,20,17,14,11,8,5,1}))))</f>
        <v>0</v>
      </c>
      <c r="G93" s="18">
        <f>IF(G26=0,0,IF(G26&gt;8.1,0,IF(G26&lt;5.7,70,LOOKUP(G26,{5.7,5.8,5.9,6,6.1,6.2,6.3,6.4,6.5,6.6,6.7,6.8,6.9,7,7.1,7.2,7.3,7.4,7.5,7.6,7.7,7.8,7.9,8,8.1},{70,68,66,64,62,59,56,53,50,46,42,38,35,32,29,26,23,20,17,14,11,8,5,3,1}))))</f>
        <v>0</v>
      </c>
      <c r="H93" s="18" t="str">
        <f>IF('5 б'!C26="м",I93,IF('5 б'!C26="ж",J93,"*"))</f>
        <v>*</v>
      </c>
      <c r="I93" s="18">
        <f>IF(G26=0,0,IF(G26&gt;7.5,0,IF(G26&lt;5.2,70,LOOKUP(G26,{5.2,5.3,5.4,5.5,5.6,5.7,5.8,5.9,6,6.1,6.2,6.3,6.4,6.5,6.6,6.7,6.8,6.9,7,7.1,7.2,7.3,7.4,7.5},{70,68,66,64,62,59,56,53,50,46,42,38,35,32,29,26,23,20,17,14,11,8,5,1}))))</f>
        <v>0</v>
      </c>
      <c r="J93" s="18">
        <f>IF(G26=0,0,IF(G26&gt;7.9,0,IF(G26&lt;5.5,70,LOOKUP(G26,{5.5,5.6,5.7,5.8,5.9,6,6.1,6.2,6.3,6.4,6.5,6.6,6.7,6.8,6.9,7,7.1,7.2,7.3,7.4,7.5,7.6,7.7,7.8,7.9},{70,68,66,64,62,59,56,53,50,46,42,38,35,32,29,26,23,20,17,14,11,8,5,3,1}))))</f>
        <v>0</v>
      </c>
      <c r="K93" s="18" t="str">
        <f>IF('5 б'!C26="м",L93,IF('5 б'!C26="ж",M93,"*"))</f>
        <v>*</v>
      </c>
      <c r="L93" s="18">
        <f>IF(G26=0,0,IF(G26&gt;7.4,0,IF(G26&lt;5,70,LOOKUP(G26,{5,5.1,5.2,5.3,5.4,5.5,5.6,5.7,5.8,5.9,6,6.1,6.2,6.3,6.4,6.5,6.6,6.7,6.8,6.9,7,7.1,7.2,7.3,7.4},{70,68,66,64,62,59,56,53,50,46,42,38,35,32,29,26,23,20,17,14,11,8,5,3,1}))))</f>
        <v>0</v>
      </c>
      <c r="M93" s="18">
        <f>IF(G26=0,0,IF(G26&gt;7.7,0,IF(G26&lt;5.3,70,LOOKUP(G26,{5.3,5.4,5.5,5.6,5.7,5.8,5.9,6,6.1,6.2,6.3,6.4,6.5,6.6,6.7,6.8,6.9,7,7.1,7.2,7.3,7.4,7.5,7.6,7.7},{70,68,66,64,62,59,56,53,50,46,42,38,35,32,29,26,23,20,17,14,11,8,5,3,1}))))</f>
        <v>0</v>
      </c>
      <c r="N93" s="18" t="str">
        <f>IF('5 б'!C26="м",O93,IF('5 б'!C26="ж",P93,"*"))</f>
        <v>*</v>
      </c>
      <c r="O93" s="18">
        <f>IF(G26=0,0,IF(G26&gt;7.2,0,IF(G26&lt;4.8,70,LOOKUP(G26,{4.8,4.9,5,5.1,5.2,5.3,5.4,5.5,5.6,5.7,5.8,5.9,6,6.1,6.2,6.3,6.4,6.5,6.6,6.7,6.8,6.9,7,7.1,7.2},{70,68,66,64,62,59,56,53,50,46,42,38,35,32,29,26,23,20,17,14,11,8,5,3,1}))))</f>
        <v>0</v>
      </c>
      <c r="P93" s="18">
        <f>IF(G26=0,0,IF(G26&gt;7.5,0,IF(G26&lt;5.1,70,LOOKUP(G26,{5.1,5.2,5.3,5.4,5.5,5.6,5.7,5.8,5.9,6,6.1,6.2,6.3,6.4,6.5,6.6,6.7,6.8,6.9,7,7.1,7.2,7.3,7.4,7.5},{70,68,66,64,62,59,56,53,50,46,42,38,35,32,29,26,23,20,17,14,11,8,5,3,1}))))</f>
        <v>0</v>
      </c>
      <c r="Q93" s="18" t="str">
        <f>IF('5 б'!C26="м",R93,IF('5 б'!C26="ж",S93,"*"))</f>
        <v>*</v>
      </c>
      <c r="R93" s="18">
        <f>IF(G26=0,0,IF(G26&gt;6.9,0,IF(G26&lt;4.6,70,LOOKUP(G26,{4.6,4.7,4.8,4.9,5,5.1,5.2,5.3,5.4,5.5,5.6,5.7,5.8,5.9,6,6.1,6.2,6.3,6.4,6.5,6.6,6.7,6.8,6.9},{70,68,66,63,60,57,54,50,45,40,36,32,29,26,23,20,17,14,11,9,7,5,3,1}))))</f>
        <v>0</v>
      </c>
      <c r="S93" s="18">
        <f>IF(G26=0,0,IF(G26&gt;7.1,0,IF(G26&lt;4.8,70,LOOKUP(G26,{4.8,4.9,5,5.1,5.2,5.3,5.4,5.5,5.6,5.7,5.8,5.9,6,6.1,6.2,6.3,6.4,6.5,6.6,6.7,6.8,6.9,7,7.1},{70,68,66,64,62,60,57,54,50,45,40,35,31,27,23,20,17,14,11,9,7,5,3,1}))))</f>
        <v>0</v>
      </c>
      <c r="T93" s="18" t="str">
        <f>IF('5 б'!C26="м",U93,IF('5 б'!C26="ж",V93,"*"))</f>
        <v>*</v>
      </c>
      <c r="U93" s="18">
        <f>IF(G26=0,0,IF(G26&gt;6.6,0,IF(G26&lt;4.4,70,LOOKUP(G26,{4.4,4.5,4.6,4.7,4.8,4.9,5,5.1,5.2,5.3,5.4,5.5,5.6,5.7,5.8,5.9,6,6.1,6.2,6.3,6.4,6.5,6.6},{70,68,65,62,59,56,53,50,45,40,35,30,26,22,18,15,13,11,9,7,5,3,1}))))</f>
        <v>0</v>
      </c>
      <c r="V93" s="18">
        <f>IF(G26=0,0,IF(G26&gt;6.9,0,IF(G26&lt;4.6,70,LOOKUP(G26,{4.6,4.7,4.8,4.9,5,5.1,5.2,5.3,5.4,5.5,5.6,5.7,5.8,5.9,6,6.1,6.2,6.3,6.4,6.5,6.6,6.7,6.8,6.9},{70,68,66,64,62,59,56,53,50,45,40,35,30,26,22,19,16,13,11,9,7,5,3,1}))))</f>
        <v>0</v>
      </c>
      <c r="W93" s="18" t="str">
        <f>IF('5 б'!C26="м",X93,IF('5 б'!C26="ж",Y93,"*"))</f>
        <v>*</v>
      </c>
      <c r="X93" s="18">
        <f>IF(G26=0,0,IF(G26&gt;6.4,0,IF(G26&lt;4.3,70,LOOKUP(G26,{4.3,4.4,4.5,4.6,4.7,4.8,4.9,5,5.1,5.2,5.3,5.4,5.5,5.6,5.7,5.8,5.9,6,6.1,6.2,6.3,6.4},{70,68,65,62,58,54,50,45,40,36,32,28,24,21,18,15,12,9,7,5,3,1}))))</f>
        <v>0</v>
      </c>
      <c r="Y93" s="18">
        <f>IF(G26=0,0,IF(G26&gt;6.7,0,IF(G26&lt;4.5,70,LOOKUP(G26,{4.5,4.6,4.7,4.8,4.9,5,5.1,5.2,5.3,5.4,5.5,5.6,5.7,5.8,5.9,6,6.1,6.2,6.3,6.4,6.5,6.6,6.7},{70,68,66,64,61,58,54,50,45,40,36,32,28,24,21,18,15,12,9,7,5,3,1}))))</f>
        <v>0</v>
      </c>
      <c r="Z93" s="18" t="str">
        <f>IF('5 б'!C26="м",AA93,IF('5 б'!C26="ж",AB93,"*"))</f>
        <v>*</v>
      </c>
      <c r="AA93" s="18">
        <f>IF(G26=0,0,IF(G26&gt;6.2,0,IF(G26&lt;4.2,70,LOOKUP(G26,{4.2,4.3,4.4,4.5,4.6,4.7,4.8,4.9,5,5.1,5.2,5.3,5.4,5.5,5.6,5.7,5.8,5.9,6,6.1,6.2},{70,68,65,62,58,54,50,45,40,36,32,28,24,20,16,13,10,7,5,3,1}))))</f>
        <v>0</v>
      </c>
      <c r="AB93" s="18">
        <f>IF(G26=0,0,IF(G26&gt;6.5,0,IF(G26&lt;4.4,70,LOOKUP(G26,{4.4,4.5,4.6,4.7,4.8,4.9,5,5.1,5.2,5.3,5.4,5.5,5.6,5.7,5.8,5.9,6,6.1,6.2,6.3,6.4,6.5},{70,68,66,64,61,58,54,50,45,40,35,31,27,23,19,16,13,10,7,5,3,1}))))</f>
        <v>0</v>
      </c>
      <c r="AC93" s="18" t="str">
        <f>IF('5 б'!C26="м",AD93,IF('5 б'!C26="ж",AE93,"*"))</f>
        <v>*</v>
      </c>
      <c r="AD93" s="18">
        <v>0</v>
      </c>
      <c r="AE93" s="18">
        <v>0</v>
      </c>
      <c r="AF93" s="18" t="str">
        <f>IF('5 б'!C26="м",AG93,IF('5 б'!C26="ж",AH93,"*"))</f>
        <v>*</v>
      </c>
      <c r="AG93" s="18">
        <v>0</v>
      </c>
      <c r="AH93" s="18">
        <v>0</v>
      </c>
      <c r="AI93" s="18" t="str">
        <f>IF('5 б'!C26="м",AJ93,IF('5 б'!C26="ж",AK93,"*"))</f>
        <v>*</v>
      </c>
      <c r="AJ93" s="18">
        <v>0</v>
      </c>
      <c r="AK93" s="18">
        <v>0</v>
      </c>
      <c r="AL93" s="18" t="str">
        <f t="shared" si="12"/>
        <v>*</v>
      </c>
    </row>
    <row r="94" spans="2:38" ht="12.75" hidden="1" x14ac:dyDescent="0.2">
      <c r="B94" s="17"/>
      <c r="C94" s="19"/>
      <c r="D94" s="16"/>
      <c r="E94" s="18" t="str">
        <f>IF('5 б'!C27="м",F94,IF('5 б'!C27="ж",G94,"*"))</f>
        <v>*</v>
      </c>
      <c r="F94" s="18">
        <f>IF(G27=0,0,IF(G27&gt;7.7,0,IF(G27&lt;5.4,70,LOOKUP(G27,{5.4,5.5,5.6,5.7,5.8,5.9,6,6.1,6.2,6.3,6.4,6.5,6.6,6.7,6.8,6.9,7,7.1,7.2,7.3,7.4,7.5,7.6,7.7},{70,68,66,64,62,59,56,53,50,46,42,38,35,32,29,26,23,20,17,14,11,8,5,1}))))</f>
        <v>0</v>
      </c>
      <c r="G94" s="18">
        <f>IF(G27=0,0,IF(G27&gt;8.1,0,IF(G27&lt;5.7,70,LOOKUP(G27,{5.7,5.8,5.9,6,6.1,6.2,6.3,6.4,6.5,6.6,6.7,6.8,6.9,7,7.1,7.2,7.3,7.4,7.5,7.6,7.7,7.8,7.9,8,8.1},{70,68,66,64,62,59,56,53,50,46,42,38,35,32,29,26,23,20,17,14,11,8,5,3,1}))))</f>
        <v>0</v>
      </c>
      <c r="H94" s="18" t="str">
        <f>IF('5 б'!C27="м",I94,IF('5 б'!C27="ж",J94,"*"))</f>
        <v>*</v>
      </c>
      <c r="I94" s="18">
        <f>IF(G27=0,0,IF(G27&gt;7.5,0,IF(G27&lt;5.2,70,LOOKUP(G27,{5.2,5.3,5.4,5.5,5.6,5.7,5.8,5.9,6,6.1,6.2,6.3,6.4,6.5,6.6,6.7,6.8,6.9,7,7.1,7.2,7.3,7.4,7.5},{70,68,66,64,62,59,56,53,50,46,42,38,35,32,29,26,23,20,17,14,11,8,5,1}))))</f>
        <v>0</v>
      </c>
      <c r="J94" s="18">
        <f>IF(G27=0,0,IF(G27&gt;7.9,0,IF(G27&lt;5.5,70,LOOKUP(G27,{5.5,5.6,5.7,5.8,5.9,6,6.1,6.2,6.3,6.4,6.5,6.6,6.7,6.8,6.9,7,7.1,7.2,7.3,7.4,7.5,7.6,7.7,7.8,7.9},{70,68,66,64,62,59,56,53,50,46,42,38,35,32,29,26,23,20,17,14,11,8,5,3,1}))))</f>
        <v>0</v>
      </c>
      <c r="K94" s="18" t="str">
        <f>IF('5 б'!C27="м",L94,IF('5 б'!C27="ж",M94,"*"))</f>
        <v>*</v>
      </c>
      <c r="L94" s="18">
        <f>IF(G27=0,0,IF(G27&gt;7.4,0,IF(G27&lt;5,70,LOOKUP(G27,{5,5.1,5.2,5.3,5.4,5.5,5.6,5.7,5.8,5.9,6,6.1,6.2,6.3,6.4,6.5,6.6,6.7,6.8,6.9,7,7.1,7.2,7.3,7.4},{70,68,66,64,62,59,56,53,50,46,42,38,35,32,29,26,23,20,17,14,11,8,5,3,1}))))</f>
        <v>0</v>
      </c>
      <c r="M94" s="18">
        <f>IF(G27=0,0,IF(G27&gt;7.7,0,IF(G27&lt;5.3,70,LOOKUP(G27,{5.3,5.4,5.5,5.6,5.7,5.8,5.9,6,6.1,6.2,6.3,6.4,6.5,6.6,6.7,6.8,6.9,7,7.1,7.2,7.3,7.4,7.5,7.6,7.7},{70,68,66,64,62,59,56,53,50,46,42,38,35,32,29,26,23,20,17,14,11,8,5,3,1}))))</f>
        <v>0</v>
      </c>
      <c r="N94" s="18" t="str">
        <f>IF('5 б'!C27="м",O94,IF('5 б'!C27="ж",P94,"*"))</f>
        <v>*</v>
      </c>
      <c r="O94" s="18">
        <f>IF(G27=0,0,IF(G27&gt;7.2,0,IF(G27&lt;4.8,70,LOOKUP(G27,{4.8,4.9,5,5.1,5.2,5.3,5.4,5.5,5.6,5.7,5.8,5.9,6,6.1,6.2,6.3,6.4,6.5,6.6,6.7,6.8,6.9,7,7.1,7.2},{70,68,66,64,62,59,56,53,50,46,42,38,35,32,29,26,23,20,17,14,11,8,5,3,1}))))</f>
        <v>0</v>
      </c>
      <c r="P94" s="18">
        <f>IF(G27=0,0,IF(G27&gt;7.5,0,IF(G27&lt;5.1,70,LOOKUP(G27,{5.1,5.2,5.3,5.4,5.5,5.6,5.7,5.8,5.9,6,6.1,6.2,6.3,6.4,6.5,6.6,6.7,6.8,6.9,7,7.1,7.2,7.3,7.4,7.5},{70,68,66,64,62,59,56,53,50,46,42,38,35,32,29,26,23,20,17,14,11,8,5,3,1}))))</f>
        <v>0</v>
      </c>
      <c r="Q94" s="18" t="str">
        <f>IF('5 б'!C27="м",R94,IF('5 б'!C27="ж",S94,"*"))</f>
        <v>*</v>
      </c>
      <c r="R94" s="18">
        <f>IF(G27=0,0,IF(G27&gt;6.9,0,IF(G27&lt;4.6,70,LOOKUP(G27,{4.6,4.7,4.8,4.9,5,5.1,5.2,5.3,5.4,5.5,5.6,5.7,5.8,5.9,6,6.1,6.2,6.3,6.4,6.5,6.6,6.7,6.8,6.9},{70,68,66,63,60,57,54,50,45,40,36,32,29,26,23,20,17,14,11,9,7,5,3,1}))))</f>
        <v>0</v>
      </c>
      <c r="S94" s="18">
        <f>IF(G27=0,0,IF(G27&gt;7.1,0,IF(G27&lt;4.8,70,LOOKUP(G27,{4.8,4.9,5,5.1,5.2,5.3,5.4,5.5,5.6,5.7,5.8,5.9,6,6.1,6.2,6.3,6.4,6.5,6.6,6.7,6.8,6.9,7,7.1},{70,68,66,64,62,60,57,54,50,45,40,35,31,27,23,20,17,14,11,9,7,5,3,1}))))</f>
        <v>0</v>
      </c>
      <c r="T94" s="18" t="str">
        <f>IF('5 б'!C27="м",U94,IF('5 б'!C27="ж",V94,"*"))</f>
        <v>*</v>
      </c>
      <c r="U94" s="18">
        <f>IF(G27=0,0,IF(G27&gt;6.6,0,IF(G27&lt;4.4,70,LOOKUP(G27,{4.4,4.5,4.6,4.7,4.8,4.9,5,5.1,5.2,5.3,5.4,5.5,5.6,5.7,5.8,5.9,6,6.1,6.2,6.3,6.4,6.5,6.6},{70,68,65,62,59,56,53,50,45,40,35,30,26,22,18,15,13,11,9,7,5,3,1}))))</f>
        <v>0</v>
      </c>
      <c r="V94" s="18">
        <f>IF(G27=0,0,IF(G27&gt;6.9,0,IF(G27&lt;4.6,70,LOOKUP(G27,{4.6,4.7,4.8,4.9,5,5.1,5.2,5.3,5.4,5.5,5.6,5.7,5.8,5.9,6,6.1,6.2,6.3,6.4,6.5,6.6,6.7,6.8,6.9},{70,68,66,64,62,59,56,53,50,45,40,35,30,26,22,19,16,13,11,9,7,5,3,1}))))</f>
        <v>0</v>
      </c>
      <c r="W94" s="18" t="str">
        <f>IF('5 б'!C27="м",X94,IF('5 б'!C27="ж",Y94,"*"))</f>
        <v>*</v>
      </c>
      <c r="X94" s="18">
        <f>IF(G27=0,0,IF(G27&gt;6.4,0,IF(G27&lt;4.3,70,LOOKUP(G27,{4.3,4.4,4.5,4.6,4.7,4.8,4.9,5,5.1,5.2,5.3,5.4,5.5,5.6,5.7,5.8,5.9,6,6.1,6.2,6.3,6.4},{70,68,65,62,58,54,50,45,40,36,32,28,24,21,18,15,12,9,7,5,3,1}))))</f>
        <v>0</v>
      </c>
      <c r="Y94" s="18">
        <f>IF(G27=0,0,IF(G27&gt;6.7,0,IF(G27&lt;4.5,70,LOOKUP(G27,{4.5,4.6,4.7,4.8,4.9,5,5.1,5.2,5.3,5.4,5.5,5.6,5.7,5.8,5.9,6,6.1,6.2,6.3,6.4,6.5,6.6,6.7},{70,68,66,64,61,58,54,50,45,40,36,32,28,24,21,18,15,12,9,7,5,3,1}))))</f>
        <v>0</v>
      </c>
      <c r="Z94" s="18" t="str">
        <f>IF('5 б'!C27="м",AA94,IF('5 б'!C27="ж",AB94,"*"))</f>
        <v>*</v>
      </c>
      <c r="AA94" s="18">
        <f>IF(G27=0,0,IF(G27&gt;6.2,0,IF(G27&lt;4.2,70,LOOKUP(G27,{4.2,4.3,4.4,4.5,4.6,4.7,4.8,4.9,5,5.1,5.2,5.3,5.4,5.5,5.6,5.7,5.8,5.9,6,6.1,6.2},{70,68,65,62,58,54,50,45,40,36,32,28,24,20,16,13,10,7,5,3,1}))))</f>
        <v>0</v>
      </c>
      <c r="AB94" s="18">
        <f>IF(G27=0,0,IF(G27&gt;6.5,0,IF(G27&lt;4.4,70,LOOKUP(G27,{4.4,4.5,4.6,4.7,4.8,4.9,5,5.1,5.2,5.3,5.4,5.5,5.6,5.7,5.8,5.9,6,6.1,6.2,6.3,6.4,6.5},{70,68,66,64,61,58,54,50,45,40,35,31,27,23,19,16,13,10,7,5,3,1}))))</f>
        <v>0</v>
      </c>
      <c r="AC94" s="18" t="str">
        <f>IF('5 б'!C27="м",AD94,IF('5 б'!C27="ж",AE94,"*"))</f>
        <v>*</v>
      </c>
      <c r="AD94" s="18">
        <v>0</v>
      </c>
      <c r="AE94" s="18">
        <v>0</v>
      </c>
      <c r="AF94" s="18" t="str">
        <f>IF('5 б'!C27="м",AG94,IF('5 б'!C27="ж",AH94,"*"))</f>
        <v>*</v>
      </c>
      <c r="AG94" s="18">
        <v>0</v>
      </c>
      <c r="AH94" s="18">
        <v>0</v>
      </c>
      <c r="AI94" s="18" t="str">
        <f>IF('5 б'!C27="м",AJ94,IF('5 б'!C27="ж",AK94,"*"))</f>
        <v>*</v>
      </c>
      <c r="AJ94" s="18">
        <v>0</v>
      </c>
      <c r="AK94" s="18">
        <v>0</v>
      </c>
      <c r="AL94" s="18" t="str">
        <f t="shared" si="12"/>
        <v>*</v>
      </c>
    </row>
    <row r="95" spans="2:38" ht="12.75" hidden="1" x14ac:dyDescent="0.2">
      <c r="B95" s="17"/>
      <c r="C95" s="19"/>
      <c r="D95" s="16"/>
      <c r="E95" s="18" t="str">
        <f>IF('5 б'!C28="м",F95,IF('5 б'!C28="ж",G95,"*"))</f>
        <v>*</v>
      </c>
      <c r="F95" s="18">
        <f>IF(G28=0,0,IF(G28&gt;7.7,0,IF(G28&lt;5.4,70,LOOKUP(G28,{5.4,5.5,5.6,5.7,5.8,5.9,6,6.1,6.2,6.3,6.4,6.5,6.6,6.7,6.8,6.9,7,7.1,7.2,7.3,7.4,7.5,7.6,7.7},{70,68,66,64,62,59,56,53,50,46,42,38,35,32,29,26,23,20,17,14,11,8,5,1}))))</f>
        <v>0</v>
      </c>
      <c r="G95" s="18">
        <f>IF(G28=0,0,IF(G28&gt;8.1,0,IF(G28&lt;5.7,70,LOOKUP(G28,{5.7,5.8,5.9,6,6.1,6.2,6.3,6.4,6.5,6.6,6.7,6.8,6.9,7,7.1,7.2,7.3,7.4,7.5,7.6,7.7,7.8,7.9,8,8.1},{70,68,66,64,62,59,56,53,50,46,42,38,35,32,29,26,23,20,17,14,11,8,5,3,1}))))</f>
        <v>0</v>
      </c>
      <c r="H95" s="18" t="str">
        <f>IF('5 б'!C28="м",I95,IF('5 б'!C28="ж",J95,"*"))</f>
        <v>*</v>
      </c>
      <c r="I95" s="18">
        <f>IF(G28=0,0,IF(G28&gt;7.5,0,IF(G28&lt;5.2,70,LOOKUP(G28,{5.2,5.3,5.4,5.5,5.6,5.7,5.8,5.9,6,6.1,6.2,6.3,6.4,6.5,6.6,6.7,6.8,6.9,7,7.1,7.2,7.3,7.4,7.5},{70,68,66,64,62,59,56,53,50,46,42,38,35,32,29,26,23,20,17,14,11,8,5,1}))))</f>
        <v>0</v>
      </c>
      <c r="J95" s="18">
        <f>IF(G28=0,0,IF(G28&gt;7.9,0,IF(G28&lt;5.5,70,LOOKUP(G28,{5.5,5.6,5.7,5.8,5.9,6,6.1,6.2,6.3,6.4,6.5,6.6,6.7,6.8,6.9,7,7.1,7.2,7.3,7.4,7.5,7.6,7.7,7.8,7.9},{70,68,66,64,62,59,56,53,50,46,42,38,35,32,29,26,23,20,17,14,11,8,5,3,1}))))</f>
        <v>0</v>
      </c>
      <c r="K95" s="18" t="str">
        <f>IF('5 б'!C28="м",L95,IF('5 б'!C28="ж",M95,"*"))</f>
        <v>*</v>
      </c>
      <c r="L95" s="18">
        <f>IF(G28=0,0,IF(G28&gt;7.4,0,IF(G28&lt;5,70,LOOKUP(G28,{5,5.1,5.2,5.3,5.4,5.5,5.6,5.7,5.8,5.9,6,6.1,6.2,6.3,6.4,6.5,6.6,6.7,6.8,6.9,7,7.1,7.2,7.3,7.4},{70,68,66,64,62,59,56,53,50,46,42,38,35,32,29,26,23,20,17,14,11,8,5,3,1}))))</f>
        <v>0</v>
      </c>
      <c r="M95" s="18">
        <f>IF(G28=0,0,IF(G28&gt;7.7,0,IF(G28&lt;5.3,70,LOOKUP(G28,{5.3,5.4,5.5,5.6,5.7,5.8,5.9,6,6.1,6.2,6.3,6.4,6.5,6.6,6.7,6.8,6.9,7,7.1,7.2,7.3,7.4,7.5,7.6,7.7},{70,68,66,64,62,59,56,53,50,46,42,38,35,32,29,26,23,20,17,14,11,8,5,3,1}))))</f>
        <v>0</v>
      </c>
      <c r="N95" s="18" t="str">
        <f>IF('5 б'!C28="м",O95,IF('5 б'!C28="ж",P95,"*"))</f>
        <v>*</v>
      </c>
      <c r="O95" s="18">
        <f>IF(G28=0,0,IF(G28&gt;7.2,0,IF(G28&lt;4.8,70,LOOKUP(G28,{4.8,4.9,5,5.1,5.2,5.3,5.4,5.5,5.6,5.7,5.8,5.9,6,6.1,6.2,6.3,6.4,6.5,6.6,6.7,6.8,6.9,7,7.1,7.2},{70,68,66,64,62,59,56,53,50,46,42,38,35,32,29,26,23,20,17,14,11,8,5,3,1}))))</f>
        <v>0</v>
      </c>
      <c r="P95" s="18">
        <f>IF(G28=0,0,IF(G28&gt;7.5,0,IF(G28&lt;5.1,70,LOOKUP(G28,{5.1,5.2,5.3,5.4,5.5,5.6,5.7,5.8,5.9,6,6.1,6.2,6.3,6.4,6.5,6.6,6.7,6.8,6.9,7,7.1,7.2,7.3,7.4,7.5},{70,68,66,64,62,59,56,53,50,46,42,38,35,32,29,26,23,20,17,14,11,8,5,3,1}))))</f>
        <v>0</v>
      </c>
      <c r="Q95" s="18" t="str">
        <f>IF('5 б'!C28="м",R95,IF('5 б'!C28="ж",S95,"*"))</f>
        <v>*</v>
      </c>
      <c r="R95" s="18">
        <f>IF(G28=0,0,IF(G28&gt;6.9,0,IF(G28&lt;4.6,70,LOOKUP(G28,{4.6,4.7,4.8,4.9,5,5.1,5.2,5.3,5.4,5.5,5.6,5.7,5.8,5.9,6,6.1,6.2,6.3,6.4,6.5,6.6,6.7,6.8,6.9},{70,68,66,63,60,57,54,50,45,40,36,32,29,26,23,20,17,14,11,9,7,5,3,1}))))</f>
        <v>0</v>
      </c>
      <c r="S95" s="18">
        <f>IF(G28=0,0,IF(G28&gt;7.1,0,IF(G28&lt;4.8,70,LOOKUP(G28,{4.8,4.9,5,5.1,5.2,5.3,5.4,5.5,5.6,5.7,5.8,5.9,6,6.1,6.2,6.3,6.4,6.5,6.6,6.7,6.8,6.9,7,7.1},{70,68,66,64,62,60,57,54,50,45,40,35,31,27,23,20,17,14,11,9,7,5,3,1}))))</f>
        <v>0</v>
      </c>
      <c r="T95" s="18" t="str">
        <f>IF('5 б'!C28="м",U95,IF('5 б'!C28="ж",V95,"*"))</f>
        <v>*</v>
      </c>
      <c r="U95" s="18">
        <f>IF(G28=0,0,IF(G28&gt;6.6,0,IF(G28&lt;4.4,70,LOOKUP(G28,{4.4,4.5,4.6,4.7,4.8,4.9,5,5.1,5.2,5.3,5.4,5.5,5.6,5.7,5.8,5.9,6,6.1,6.2,6.3,6.4,6.5,6.6},{70,68,65,62,59,56,53,50,45,40,35,30,26,22,18,15,13,11,9,7,5,3,1}))))</f>
        <v>0</v>
      </c>
      <c r="V95" s="18">
        <f>IF(G28=0,0,IF(G28&gt;6.9,0,IF(G28&lt;4.6,70,LOOKUP(G28,{4.6,4.7,4.8,4.9,5,5.1,5.2,5.3,5.4,5.5,5.6,5.7,5.8,5.9,6,6.1,6.2,6.3,6.4,6.5,6.6,6.7,6.8,6.9},{70,68,66,64,62,59,56,53,50,45,40,35,30,26,22,19,16,13,11,9,7,5,3,1}))))</f>
        <v>0</v>
      </c>
      <c r="W95" s="18" t="str">
        <f>IF('5 б'!C28="м",X95,IF('5 б'!C28="ж",Y95,"*"))</f>
        <v>*</v>
      </c>
      <c r="X95" s="18">
        <f>IF(G28=0,0,IF(G28&gt;6.4,0,IF(G28&lt;4.3,70,LOOKUP(G28,{4.3,4.4,4.5,4.6,4.7,4.8,4.9,5,5.1,5.2,5.3,5.4,5.5,5.6,5.7,5.8,5.9,6,6.1,6.2,6.3,6.4},{70,68,65,62,58,54,50,45,40,36,32,28,24,21,18,15,12,9,7,5,3,1}))))</f>
        <v>0</v>
      </c>
      <c r="Y95" s="18">
        <f>IF(G28=0,0,IF(G28&gt;6.7,0,IF(G28&lt;4.5,70,LOOKUP(G28,{4.5,4.6,4.7,4.8,4.9,5,5.1,5.2,5.3,5.4,5.5,5.6,5.7,5.8,5.9,6,6.1,6.2,6.3,6.4,6.5,6.6,6.7},{70,68,66,64,61,58,54,50,45,40,36,32,28,24,21,18,15,12,9,7,5,3,1}))))</f>
        <v>0</v>
      </c>
      <c r="Z95" s="18" t="str">
        <f>IF('5 б'!C28="м",AA95,IF('5 б'!C28="ж",AB95,"*"))</f>
        <v>*</v>
      </c>
      <c r="AA95" s="18">
        <f>IF(G28=0,0,IF(G28&gt;6.2,0,IF(G28&lt;4.2,70,LOOKUP(G28,{4.2,4.3,4.4,4.5,4.6,4.7,4.8,4.9,5,5.1,5.2,5.3,5.4,5.5,5.6,5.7,5.8,5.9,6,6.1,6.2},{70,68,65,62,58,54,50,45,40,36,32,28,24,20,16,13,10,7,5,3,1}))))</f>
        <v>0</v>
      </c>
      <c r="AB95" s="18">
        <f>IF(G28=0,0,IF(G28&gt;6.5,0,IF(G28&lt;4.4,70,LOOKUP(G28,{4.4,4.5,4.6,4.7,4.8,4.9,5,5.1,5.2,5.3,5.4,5.5,5.6,5.7,5.8,5.9,6,6.1,6.2,6.3,6.4,6.5},{70,68,66,64,61,58,54,50,45,40,35,31,27,23,19,16,13,10,7,5,3,1}))))</f>
        <v>0</v>
      </c>
      <c r="AC95" s="18" t="str">
        <f>IF('5 б'!C28="м",AD95,IF('5 б'!C28="ж",AE95,"*"))</f>
        <v>*</v>
      </c>
      <c r="AD95" s="18">
        <v>0</v>
      </c>
      <c r="AE95" s="18">
        <v>0</v>
      </c>
      <c r="AF95" s="18" t="str">
        <f>IF('5 б'!C28="м",AG95,IF('5 б'!C28="ж",AH95,"*"))</f>
        <v>*</v>
      </c>
      <c r="AG95" s="18">
        <v>0</v>
      </c>
      <c r="AH95" s="18">
        <v>0</v>
      </c>
      <c r="AI95" s="18" t="str">
        <f>IF('5 б'!C28="м",AJ95,IF('5 б'!C28="ж",AK95,"*"))</f>
        <v>*</v>
      </c>
      <c r="AJ95" s="18">
        <v>0</v>
      </c>
      <c r="AK95" s="18">
        <v>0</v>
      </c>
      <c r="AL95" s="18" t="str">
        <f t="shared" si="12"/>
        <v>*</v>
      </c>
    </row>
    <row r="96" spans="2:38" ht="12.75" hidden="1" x14ac:dyDescent="0.2">
      <c r="B96" s="17"/>
      <c r="C96" s="19"/>
      <c r="D96" s="16"/>
      <c r="E96" s="18" t="str">
        <f>IF('5 б'!C29="м",F96,IF('5 б'!C29="ж",G96,"*"))</f>
        <v>*</v>
      </c>
      <c r="F96" s="18">
        <f>IF(G29=0,0,IF(G29&gt;7.7,0,IF(G29&lt;5.4,70,LOOKUP(G29,{5.4,5.5,5.6,5.7,5.8,5.9,6,6.1,6.2,6.3,6.4,6.5,6.6,6.7,6.8,6.9,7,7.1,7.2,7.3,7.4,7.5,7.6,7.7},{70,68,66,64,62,59,56,53,50,46,42,38,35,32,29,26,23,20,17,14,11,8,5,1}))))</f>
        <v>0</v>
      </c>
      <c r="G96" s="18">
        <f>IF(G29=0,0,IF(G29&gt;8.1,0,IF(G29&lt;5.7,70,LOOKUP(G29,{5.7,5.8,5.9,6,6.1,6.2,6.3,6.4,6.5,6.6,6.7,6.8,6.9,7,7.1,7.2,7.3,7.4,7.5,7.6,7.7,7.8,7.9,8,8.1},{70,68,66,64,62,59,56,53,50,46,42,38,35,32,29,26,23,20,17,14,11,8,5,3,1}))))</f>
        <v>0</v>
      </c>
      <c r="H96" s="18" t="str">
        <f>IF('5 б'!C29="м",I96,IF('5 б'!C29="ж",J96,"*"))</f>
        <v>*</v>
      </c>
      <c r="I96" s="18">
        <f>IF(G29=0,0,IF(G29&gt;7.5,0,IF(G29&lt;5.2,70,LOOKUP(G29,{5.2,5.3,5.4,5.5,5.6,5.7,5.8,5.9,6,6.1,6.2,6.3,6.4,6.5,6.6,6.7,6.8,6.9,7,7.1,7.2,7.3,7.4,7.5},{70,68,66,64,62,59,56,53,50,46,42,38,35,32,29,26,23,20,17,14,11,8,5,1}))))</f>
        <v>0</v>
      </c>
      <c r="J96" s="18">
        <f>IF(G29=0,0,IF(G29&gt;7.9,0,IF(G29&lt;5.5,70,LOOKUP(G29,{5.5,5.6,5.7,5.8,5.9,6,6.1,6.2,6.3,6.4,6.5,6.6,6.7,6.8,6.9,7,7.1,7.2,7.3,7.4,7.5,7.6,7.7,7.8,7.9},{70,68,66,64,62,59,56,53,50,46,42,38,35,32,29,26,23,20,17,14,11,8,5,3,1}))))</f>
        <v>0</v>
      </c>
      <c r="K96" s="18" t="str">
        <f>IF('5 б'!C29="м",L96,IF('5 б'!C29="ж",M96,"*"))</f>
        <v>*</v>
      </c>
      <c r="L96" s="18">
        <f>IF(G29=0,0,IF(G29&gt;7.4,0,IF(G29&lt;5,70,LOOKUP(G29,{5,5.1,5.2,5.3,5.4,5.5,5.6,5.7,5.8,5.9,6,6.1,6.2,6.3,6.4,6.5,6.6,6.7,6.8,6.9,7,7.1,7.2,7.3,7.4},{70,68,66,64,62,59,56,53,50,46,42,38,35,32,29,26,23,20,17,14,11,8,5,3,1}))))</f>
        <v>0</v>
      </c>
      <c r="M96" s="18">
        <f>IF(G29=0,0,IF(G29&gt;7.7,0,IF(G29&lt;5.3,70,LOOKUP(G29,{5.3,5.4,5.5,5.6,5.7,5.8,5.9,6,6.1,6.2,6.3,6.4,6.5,6.6,6.7,6.8,6.9,7,7.1,7.2,7.3,7.4,7.5,7.6,7.7},{70,68,66,64,62,59,56,53,50,46,42,38,35,32,29,26,23,20,17,14,11,8,5,3,1}))))</f>
        <v>0</v>
      </c>
      <c r="N96" s="18" t="str">
        <f>IF('5 б'!C29="м",O96,IF('5 б'!C29="ж",P96,"*"))</f>
        <v>*</v>
      </c>
      <c r="O96" s="18">
        <f>IF(G29=0,0,IF(G29&gt;7.2,0,IF(G29&lt;4.8,70,LOOKUP(G29,{4.8,4.9,5,5.1,5.2,5.3,5.4,5.5,5.6,5.7,5.8,5.9,6,6.1,6.2,6.3,6.4,6.5,6.6,6.7,6.8,6.9,7,7.1,7.2},{70,68,66,64,62,59,56,53,50,46,42,38,35,32,29,26,23,20,17,14,11,8,5,3,1}))))</f>
        <v>0</v>
      </c>
      <c r="P96" s="18">
        <f>IF(G29=0,0,IF(G29&gt;7.5,0,IF(G29&lt;5.1,70,LOOKUP(G29,{5.1,5.2,5.3,5.4,5.5,5.6,5.7,5.8,5.9,6,6.1,6.2,6.3,6.4,6.5,6.6,6.7,6.8,6.9,7,7.1,7.2,7.3,7.4,7.5},{70,68,66,64,62,59,56,53,50,46,42,38,35,32,29,26,23,20,17,14,11,8,5,3,1}))))</f>
        <v>0</v>
      </c>
      <c r="Q96" s="18" t="str">
        <f>IF('5 б'!C29="м",R96,IF('5 б'!C29="ж",S96,"*"))</f>
        <v>*</v>
      </c>
      <c r="R96" s="18">
        <f>IF(G29=0,0,IF(G29&gt;6.9,0,IF(G29&lt;4.6,70,LOOKUP(G29,{4.6,4.7,4.8,4.9,5,5.1,5.2,5.3,5.4,5.5,5.6,5.7,5.8,5.9,6,6.1,6.2,6.3,6.4,6.5,6.6,6.7,6.8,6.9},{70,68,66,63,60,57,54,50,45,40,36,32,29,26,23,20,17,14,11,9,7,5,3,1}))))</f>
        <v>0</v>
      </c>
      <c r="S96" s="18">
        <f>IF(G29=0,0,IF(G29&gt;7.1,0,IF(G29&lt;4.8,70,LOOKUP(G29,{4.8,4.9,5,5.1,5.2,5.3,5.4,5.5,5.6,5.7,5.8,5.9,6,6.1,6.2,6.3,6.4,6.5,6.6,6.7,6.8,6.9,7,7.1},{70,68,66,64,62,60,57,54,50,45,40,35,31,27,23,20,17,14,11,9,7,5,3,1}))))</f>
        <v>0</v>
      </c>
      <c r="T96" s="18" t="str">
        <f>IF('5 б'!C29="м",U96,IF('5 б'!C29="ж",V96,"*"))</f>
        <v>*</v>
      </c>
      <c r="U96" s="18">
        <f>IF(G29=0,0,IF(G29&gt;6.6,0,IF(G29&lt;4.4,70,LOOKUP(G29,{4.4,4.5,4.6,4.7,4.8,4.9,5,5.1,5.2,5.3,5.4,5.5,5.6,5.7,5.8,5.9,6,6.1,6.2,6.3,6.4,6.5,6.6},{70,68,65,62,59,56,53,50,45,40,35,30,26,22,18,15,13,11,9,7,5,3,1}))))</f>
        <v>0</v>
      </c>
      <c r="V96" s="18">
        <f>IF(G29=0,0,IF(G29&gt;6.9,0,IF(G29&lt;4.6,70,LOOKUP(G29,{4.6,4.7,4.8,4.9,5,5.1,5.2,5.3,5.4,5.5,5.6,5.7,5.8,5.9,6,6.1,6.2,6.3,6.4,6.5,6.6,6.7,6.8,6.9},{70,68,66,64,62,59,56,53,50,45,40,35,30,26,22,19,16,13,11,9,7,5,3,1}))))</f>
        <v>0</v>
      </c>
      <c r="W96" s="18" t="str">
        <f>IF('5 б'!C29="м",X96,IF('5 б'!C29="ж",Y96,"*"))</f>
        <v>*</v>
      </c>
      <c r="X96" s="18">
        <f>IF(G29=0,0,IF(G29&gt;6.4,0,IF(G29&lt;4.3,70,LOOKUP(G29,{4.3,4.4,4.5,4.6,4.7,4.8,4.9,5,5.1,5.2,5.3,5.4,5.5,5.6,5.7,5.8,5.9,6,6.1,6.2,6.3,6.4},{70,68,65,62,58,54,50,45,40,36,32,28,24,21,18,15,12,9,7,5,3,1}))))</f>
        <v>0</v>
      </c>
      <c r="Y96" s="18">
        <f>IF(G29=0,0,IF(G29&gt;6.7,0,IF(G29&lt;4.5,70,LOOKUP(G29,{4.5,4.6,4.7,4.8,4.9,5,5.1,5.2,5.3,5.4,5.5,5.6,5.7,5.8,5.9,6,6.1,6.2,6.3,6.4,6.5,6.6,6.7},{70,68,66,64,61,58,54,50,45,40,36,32,28,24,21,18,15,12,9,7,5,3,1}))))</f>
        <v>0</v>
      </c>
      <c r="Z96" s="18" t="str">
        <f>IF('5 б'!C29="м",AA96,IF('5 б'!C29="ж",AB96,"*"))</f>
        <v>*</v>
      </c>
      <c r="AA96" s="18">
        <f>IF(G29=0,0,IF(G29&gt;6.2,0,IF(G29&lt;4.2,70,LOOKUP(G29,{4.2,4.3,4.4,4.5,4.6,4.7,4.8,4.9,5,5.1,5.2,5.3,5.4,5.5,5.6,5.7,5.8,5.9,6,6.1,6.2},{70,68,65,62,58,54,50,45,40,36,32,28,24,20,16,13,10,7,5,3,1}))))</f>
        <v>0</v>
      </c>
      <c r="AB96" s="18">
        <f>IF(G29=0,0,IF(G29&gt;6.5,0,IF(G29&lt;4.4,70,LOOKUP(G29,{4.4,4.5,4.6,4.7,4.8,4.9,5,5.1,5.2,5.3,5.4,5.5,5.6,5.7,5.8,5.9,6,6.1,6.2,6.3,6.4,6.5},{70,68,66,64,61,58,54,50,45,40,35,31,27,23,19,16,13,10,7,5,3,1}))))</f>
        <v>0</v>
      </c>
      <c r="AC96" s="18" t="str">
        <f>IF('5 б'!C29="м",AD96,IF('5 б'!C29="ж",AE96,"*"))</f>
        <v>*</v>
      </c>
      <c r="AD96" s="18">
        <v>0</v>
      </c>
      <c r="AE96" s="18">
        <v>0</v>
      </c>
      <c r="AF96" s="18" t="str">
        <f>IF('5 б'!C29="м",AG96,IF('5 б'!C29="ж",AH96,"*"))</f>
        <v>*</v>
      </c>
      <c r="AG96" s="18">
        <v>0</v>
      </c>
      <c r="AH96" s="18">
        <v>0</v>
      </c>
      <c r="AI96" s="18" t="str">
        <f>IF('5 б'!C29="м",AJ96,IF('5 б'!C29="ж",AK96,"*"))</f>
        <v>*</v>
      </c>
      <c r="AJ96" s="18">
        <v>0</v>
      </c>
      <c r="AK96" s="18">
        <v>0</v>
      </c>
      <c r="AL96" s="18" t="str">
        <f t="shared" si="12"/>
        <v>*</v>
      </c>
    </row>
    <row r="97" spans="2:38" ht="12.75" hidden="1" x14ac:dyDescent="0.2">
      <c r="B97" s="17"/>
      <c r="C97" s="19"/>
      <c r="D97" s="16"/>
      <c r="E97" s="18" t="str">
        <f>IF('5 б'!C30="м",F97,IF('5 б'!C30="ж",G97,"*"))</f>
        <v>*</v>
      </c>
      <c r="F97" s="18">
        <f>IF(G30=0,0,IF(G30&gt;7.7,0,IF(G30&lt;5.4,70,LOOKUP(G30,{5.4,5.5,5.6,5.7,5.8,5.9,6,6.1,6.2,6.3,6.4,6.5,6.6,6.7,6.8,6.9,7,7.1,7.2,7.3,7.4,7.5,7.6,7.7},{70,68,66,64,62,59,56,53,50,46,42,38,35,32,29,26,23,20,17,14,11,8,5,1}))))</f>
        <v>0</v>
      </c>
      <c r="G97" s="18">
        <f>IF(G30=0,0,IF(G30&gt;8.1,0,IF(G30&lt;5.7,70,LOOKUP(G30,{5.7,5.8,5.9,6,6.1,6.2,6.3,6.4,6.5,6.6,6.7,6.8,6.9,7,7.1,7.2,7.3,7.4,7.5,7.6,7.7,7.8,7.9,8,8.1},{70,68,66,64,62,59,56,53,50,46,42,38,35,32,29,26,23,20,17,14,11,8,5,3,1}))))</f>
        <v>0</v>
      </c>
      <c r="H97" s="18" t="str">
        <f>IF('5 б'!C30="м",I97,IF('5 б'!C30="ж",J97,"*"))</f>
        <v>*</v>
      </c>
      <c r="I97" s="18">
        <f>IF(G30=0,0,IF(G30&gt;7.5,0,IF(G30&lt;5.2,70,LOOKUP(G30,{5.2,5.3,5.4,5.5,5.6,5.7,5.8,5.9,6,6.1,6.2,6.3,6.4,6.5,6.6,6.7,6.8,6.9,7,7.1,7.2,7.3,7.4,7.5},{70,68,66,64,62,59,56,53,50,46,42,38,35,32,29,26,23,20,17,14,11,8,5,1}))))</f>
        <v>0</v>
      </c>
      <c r="J97" s="18">
        <f>IF(G30=0,0,IF(G30&gt;7.9,0,IF(G30&lt;5.5,70,LOOKUP(G30,{5.5,5.6,5.7,5.8,5.9,6,6.1,6.2,6.3,6.4,6.5,6.6,6.7,6.8,6.9,7,7.1,7.2,7.3,7.4,7.5,7.6,7.7,7.8,7.9},{70,68,66,64,62,59,56,53,50,46,42,38,35,32,29,26,23,20,17,14,11,8,5,3,1}))))</f>
        <v>0</v>
      </c>
      <c r="K97" s="18" t="str">
        <f>IF('5 б'!C30="м",L97,IF('5 б'!C30="ж",M97,"*"))</f>
        <v>*</v>
      </c>
      <c r="L97" s="18">
        <f>IF(G30=0,0,IF(G30&gt;7.4,0,IF(G30&lt;5,70,LOOKUP(G30,{5,5.1,5.2,5.3,5.4,5.5,5.6,5.7,5.8,5.9,6,6.1,6.2,6.3,6.4,6.5,6.6,6.7,6.8,6.9,7,7.1,7.2,7.3,7.4},{70,68,66,64,62,59,56,53,50,46,42,38,35,32,29,26,23,20,17,14,11,8,5,3,1}))))</f>
        <v>0</v>
      </c>
      <c r="M97" s="18">
        <f>IF(G30=0,0,IF(G30&gt;7.7,0,IF(G30&lt;5.3,70,LOOKUP(G30,{5.3,5.4,5.5,5.6,5.7,5.8,5.9,6,6.1,6.2,6.3,6.4,6.5,6.6,6.7,6.8,6.9,7,7.1,7.2,7.3,7.4,7.5,7.6,7.7},{70,68,66,64,62,59,56,53,50,46,42,38,35,32,29,26,23,20,17,14,11,8,5,3,1}))))</f>
        <v>0</v>
      </c>
      <c r="N97" s="18" t="str">
        <f>IF('5 б'!C30="м",O97,IF('5 б'!C30="ж",P97,"*"))</f>
        <v>*</v>
      </c>
      <c r="O97" s="18">
        <f>IF(G30=0,0,IF(G30&gt;7.2,0,IF(G30&lt;4.8,70,LOOKUP(G30,{4.8,4.9,5,5.1,5.2,5.3,5.4,5.5,5.6,5.7,5.8,5.9,6,6.1,6.2,6.3,6.4,6.5,6.6,6.7,6.8,6.9,7,7.1,7.2},{70,68,66,64,62,59,56,53,50,46,42,38,35,32,29,26,23,20,17,14,11,8,5,3,1}))))</f>
        <v>0</v>
      </c>
      <c r="P97" s="18">
        <f>IF(G30=0,0,IF(G30&gt;7.5,0,IF(G30&lt;5.1,70,LOOKUP(G30,{5.1,5.2,5.3,5.4,5.5,5.6,5.7,5.8,5.9,6,6.1,6.2,6.3,6.4,6.5,6.6,6.7,6.8,6.9,7,7.1,7.2,7.3,7.4,7.5},{70,68,66,64,62,59,56,53,50,46,42,38,35,32,29,26,23,20,17,14,11,8,5,3,1}))))</f>
        <v>0</v>
      </c>
      <c r="Q97" s="18" t="str">
        <f>IF('5 б'!C30="м",R97,IF('5 б'!C30="ж",S97,"*"))</f>
        <v>*</v>
      </c>
      <c r="R97" s="18">
        <f>IF(G30=0,0,IF(G30&gt;6.9,0,IF(G30&lt;4.6,70,LOOKUP(G30,{4.6,4.7,4.8,4.9,5,5.1,5.2,5.3,5.4,5.5,5.6,5.7,5.8,5.9,6,6.1,6.2,6.3,6.4,6.5,6.6,6.7,6.8,6.9},{70,68,66,63,60,57,54,50,45,40,36,32,29,26,23,20,17,14,11,9,7,5,3,1}))))</f>
        <v>0</v>
      </c>
      <c r="S97" s="18">
        <f>IF(G30=0,0,IF(G30&gt;7.1,0,IF(G30&lt;4.8,70,LOOKUP(G30,{4.8,4.9,5,5.1,5.2,5.3,5.4,5.5,5.6,5.7,5.8,5.9,6,6.1,6.2,6.3,6.4,6.5,6.6,6.7,6.8,6.9,7,7.1},{70,68,66,64,62,60,57,54,50,45,40,35,31,27,23,20,17,14,11,9,7,5,3,1}))))</f>
        <v>0</v>
      </c>
      <c r="T97" s="18" t="str">
        <f>IF('5 б'!C30="м",U97,IF('5 б'!C30="ж",V97,"*"))</f>
        <v>*</v>
      </c>
      <c r="U97" s="18">
        <f>IF(G30=0,0,IF(G30&gt;6.6,0,IF(G30&lt;4.4,70,LOOKUP(G30,{4.4,4.5,4.6,4.7,4.8,4.9,5,5.1,5.2,5.3,5.4,5.5,5.6,5.7,5.8,5.9,6,6.1,6.2,6.3,6.4,6.5,6.6},{70,68,65,62,59,56,53,50,45,40,35,30,26,22,18,15,13,11,9,7,5,3,1}))))</f>
        <v>0</v>
      </c>
      <c r="V97" s="18">
        <f>IF(G30=0,0,IF(G30&gt;6.9,0,IF(G30&lt;4.6,70,LOOKUP(G30,{4.6,4.7,4.8,4.9,5,5.1,5.2,5.3,5.4,5.5,5.6,5.7,5.8,5.9,6,6.1,6.2,6.3,6.4,6.5,6.6,6.7,6.8,6.9},{70,68,66,64,62,59,56,53,50,45,40,35,30,26,22,19,16,13,11,9,7,5,3,1}))))</f>
        <v>0</v>
      </c>
      <c r="W97" s="18" t="str">
        <f>IF('5 б'!C30="м",X97,IF('5 б'!C30="ж",Y97,"*"))</f>
        <v>*</v>
      </c>
      <c r="X97" s="18">
        <f>IF(G30=0,0,IF(G30&gt;6.4,0,IF(G30&lt;4.3,70,LOOKUP(G30,{4.3,4.4,4.5,4.6,4.7,4.8,4.9,5,5.1,5.2,5.3,5.4,5.5,5.6,5.7,5.8,5.9,6,6.1,6.2,6.3,6.4},{70,68,65,62,58,54,50,45,40,36,32,28,24,21,18,15,12,9,7,5,3,1}))))</f>
        <v>0</v>
      </c>
      <c r="Y97" s="18">
        <f>IF(G30=0,0,IF(G30&gt;6.7,0,IF(G30&lt;4.5,70,LOOKUP(G30,{4.5,4.6,4.7,4.8,4.9,5,5.1,5.2,5.3,5.4,5.5,5.6,5.7,5.8,5.9,6,6.1,6.2,6.3,6.4,6.5,6.6,6.7},{70,68,66,64,61,58,54,50,45,40,36,32,28,24,21,18,15,12,9,7,5,3,1}))))</f>
        <v>0</v>
      </c>
      <c r="Z97" s="18" t="str">
        <f>IF('5 б'!C30="м",AA97,IF('5 б'!C30="ж",AB97,"*"))</f>
        <v>*</v>
      </c>
      <c r="AA97" s="18">
        <f>IF(G30=0,0,IF(G30&gt;6.2,0,IF(G30&lt;4.2,70,LOOKUP(G30,{4.2,4.3,4.4,4.5,4.6,4.7,4.8,4.9,5,5.1,5.2,5.3,5.4,5.5,5.6,5.7,5.8,5.9,6,6.1,6.2},{70,68,65,62,58,54,50,45,40,36,32,28,24,20,16,13,10,7,5,3,1}))))</f>
        <v>0</v>
      </c>
      <c r="AB97" s="18">
        <f>IF(G30=0,0,IF(G30&gt;6.5,0,IF(G30&lt;4.4,70,LOOKUP(G30,{4.4,4.5,4.6,4.7,4.8,4.9,5,5.1,5.2,5.3,5.4,5.5,5.6,5.7,5.8,5.9,6,6.1,6.2,6.3,6.4,6.5},{70,68,66,64,61,58,54,50,45,40,35,31,27,23,19,16,13,10,7,5,3,1}))))</f>
        <v>0</v>
      </c>
      <c r="AC97" s="18" t="str">
        <f>IF('5 б'!C30="м",AD97,IF('5 б'!C30="ж",AE97,"*"))</f>
        <v>*</v>
      </c>
      <c r="AD97" s="18">
        <v>0</v>
      </c>
      <c r="AE97" s="18">
        <v>0</v>
      </c>
      <c r="AF97" s="18" t="str">
        <f>IF('5 б'!C30="м",AG97,IF('5 б'!C30="ж",AH97,"*"))</f>
        <v>*</v>
      </c>
      <c r="AG97" s="18">
        <v>0</v>
      </c>
      <c r="AH97" s="18">
        <v>0</v>
      </c>
      <c r="AI97" s="18" t="str">
        <f>IF('5 б'!C30="м",AJ97,IF('5 б'!C30="ж",AK97,"*"))</f>
        <v>*</v>
      </c>
      <c r="AJ97" s="18">
        <v>0</v>
      </c>
      <c r="AK97" s="18">
        <v>0</v>
      </c>
      <c r="AL97" s="18" t="str">
        <f t="shared" si="12"/>
        <v>*</v>
      </c>
    </row>
    <row r="98" spans="2:38" ht="12.75" hidden="1" x14ac:dyDescent="0.2">
      <c r="B98" s="17"/>
      <c r="C98" s="19"/>
      <c r="D98" s="16"/>
      <c r="E98" s="18" t="str">
        <f>IF('5 б'!C31="м",F98,IF('5 б'!C31="ж",G98,"*"))</f>
        <v>*</v>
      </c>
      <c r="F98" s="18">
        <f>IF(G31=0,0,IF(G31&gt;7.7,0,IF(G31&lt;5.4,70,LOOKUP(G31,{5.4,5.5,5.6,5.7,5.8,5.9,6,6.1,6.2,6.3,6.4,6.5,6.6,6.7,6.8,6.9,7,7.1,7.2,7.3,7.4,7.5,7.6,7.7},{70,68,66,64,62,59,56,53,50,46,42,38,35,32,29,26,23,20,17,14,11,8,5,1}))))</f>
        <v>0</v>
      </c>
      <c r="G98" s="18">
        <f>IF(G31=0,0,IF(G31&gt;8.1,0,IF(G31&lt;5.7,70,LOOKUP(G31,{5.7,5.8,5.9,6,6.1,6.2,6.3,6.4,6.5,6.6,6.7,6.8,6.9,7,7.1,7.2,7.3,7.4,7.5,7.6,7.7,7.8,7.9,8,8.1},{70,68,66,64,62,59,56,53,50,46,42,38,35,32,29,26,23,20,17,14,11,8,5,3,1}))))</f>
        <v>0</v>
      </c>
      <c r="H98" s="18" t="str">
        <f>IF('5 б'!C31="м",I98,IF('5 б'!C31="ж",J98,"*"))</f>
        <v>*</v>
      </c>
      <c r="I98" s="18">
        <f>IF(G31=0,0,IF(G31&gt;7.5,0,IF(G31&lt;5.2,70,LOOKUP(G31,{5.2,5.3,5.4,5.5,5.6,5.7,5.8,5.9,6,6.1,6.2,6.3,6.4,6.5,6.6,6.7,6.8,6.9,7,7.1,7.2,7.3,7.4,7.5},{70,68,66,64,62,59,56,53,50,46,42,38,35,32,29,26,23,20,17,14,11,8,5,1}))))</f>
        <v>0</v>
      </c>
      <c r="J98" s="18">
        <f>IF(G31=0,0,IF(G31&gt;7.9,0,IF(G31&lt;5.5,70,LOOKUP(G31,{5.5,5.6,5.7,5.8,5.9,6,6.1,6.2,6.3,6.4,6.5,6.6,6.7,6.8,6.9,7,7.1,7.2,7.3,7.4,7.5,7.6,7.7,7.8,7.9},{70,68,66,64,62,59,56,53,50,46,42,38,35,32,29,26,23,20,17,14,11,8,5,3,1}))))</f>
        <v>0</v>
      </c>
      <c r="K98" s="18" t="str">
        <f>IF('5 б'!C31="м",L98,IF('5 б'!C31="ж",M98,"*"))</f>
        <v>*</v>
      </c>
      <c r="L98" s="18">
        <f>IF(G31=0,0,IF(G31&gt;7.4,0,IF(G31&lt;5,70,LOOKUP(G31,{5,5.1,5.2,5.3,5.4,5.5,5.6,5.7,5.8,5.9,6,6.1,6.2,6.3,6.4,6.5,6.6,6.7,6.8,6.9,7,7.1,7.2,7.3,7.4},{70,68,66,64,62,59,56,53,50,46,42,38,35,32,29,26,23,20,17,14,11,8,5,3,1}))))</f>
        <v>0</v>
      </c>
      <c r="M98" s="18">
        <f>IF(G31=0,0,IF(G31&gt;7.7,0,IF(G31&lt;5.3,70,LOOKUP(G31,{5.3,5.4,5.5,5.6,5.7,5.8,5.9,6,6.1,6.2,6.3,6.4,6.5,6.6,6.7,6.8,6.9,7,7.1,7.2,7.3,7.4,7.5,7.6,7.7},{70,68,66,64,62,59,56,53,50,46,42,38,35,32,29,26,23,20,17,14,11,8,5,3,1}))))</f>
        <v>0</v>
      </c>
      <c r="N98" s="18" t="str">
        <f>IF('5 б'!C31="м",O98,IF('5 б'!C31="ж",P98,"*"))</f>
        <v>*</v>
      </c>
      <c r="O98" s="18">
        <f>IF(G31=0,0,IF(G31&gt;7.2,0,IF(G31&lt;4.8,70,LOOKUP(G31,{4.8,4.9,5,5.1,5.2,5.3,5.4,5.5,5.6,5.7,5.8,5.9,6,6.1,6.2,6.3,6.4,6.5,6.6,6.7,6.8,6.9,7,7.1,7.2},{70,68,66,64,62,59,56,53,50,46,42,38,35,32,29,26,23,20,17,14,11,8,5,3,1}))))</f>
        <v>0</v>
      </c>
      <c r="P98" s="18">
        <f>IF(G31=0,0,IF(G31&gt;7.5,0,IF(G31&lt;5.1,70,LOOKUP(G31,{5.1,5.2,5.3,5.4,5.5,5.6,5.7,5.8,5.9,6,6.1,6.2,6.3,6.4,6.5,6.6,6.7,6.8,6.9,7,7.1,7.2,7.3,7.4,7.5},{70,68,66,64,62,59,56,53,50,46,42,38,35,32,29,26,23,20,17,14,11,8,5,3,1}))))</f>
        <v>0</v>
      </c>
      <c r="Q98" s="18" t="str">
        <f>IF('5 б'!C31="м",R98,IF('5 б'!C31="ж",S98,"*"))</f>
        <v>*</v>
      </c>
      <c r="R98" s="18">
        <f>IF(G31=0,0,IF(G31&gt;6.9,0,IF(G31&lt;4.6,70,LOOKUP(G31,{4.6,4.7,4.8,4.9,5,5.1,5.2,5.3,5.4,5.5,5.6,5.7,5.8,5.9,6,6.1,6.2,6.3,6.4,6.5,6.6,6.7,6.8,6.9},{70,68,66,63,60,57,54,50,45,40,36,32,29,26,23,20,17,14,11,9,7,5,3,1}))))</f>
        <v>0</v>
      </c>
      <c r="S98" s="18">
        <f>IF(G31=0,0,IF(G31&gt;7.1,0,IF(G31&lt;4.8,70,LOOKUP(G31,{4.8,4.9,5,5.1,5.2,5.3,5.4,5.5,5.6,5.7,5.8,5.9,6,6.1,6.2,6.3,6.4,6.5,6.6,6.7,6.8,6.9,7,7.1},{70,68,66,64,62,60,57,54,50,45,40,35,31,27,23,20,17,14,11,9,7,5,3,1}))))</f>
        <v>0</v>
      </c>
      <c r="T98" s="18" t="str">
        <f>IF('5 б'!C31="м",U98,IF('5 б'!C31="ж",V98,"*"))</f>
        <v>*</v>
      </c>
      <c r="U98" s="18">
        <f>IF(G31=0,0,IF(G31&gt;6.6,0,IF(G31&lt;4.4,70,LOOKUP(G31,{4.4,4.5,4.6,4.7,4.8,4.9,5,5.1,5.2,5.3,5.4,5.5,5.6,5.7,5.8,5.9,6,6.1,6.2,6.3,6.4,6.5,6.6},{70,68,65,62,59,56,53,50,45,40,35,30,26,22,18,15,13,11,9,7,5,3,1}))))</f>
        <v>0</v>
      </c>
      <c r="V98" s="18">
        <f>IF(G31=0,0,IF(G31&gt;6.9,0,IF(G31&lt;4.6,70,LOOKUP(G31,{4.6,4.7,4.8,4.9,5,5.1,5.2,5.3,5.4,5.5,5.6,5.7,5.8,5.9,6,6.1,6.2,6.3,6.4,6.5,6.6,6.7,6.8,6.9},{70,68,66,64,62,59,56,53,50,45,40,35,30,26,22,19,16,13,11,9,7,5,3,1}))))</f>
        <v>0</v>
      </c>
      <c r="W98" s="18" t="str">
        <f>IF('5 б'!C31="м",X98,IF('5 б'!C31="ж",Y98,"*"))</f>
        <v>*</v>
      </c>
      <c r="X98" s="18">
        <f>IF(G31=0,0,IF(G31&gt;6.4,0,IF(G31&lt;4.3,70,LOOKUP(G31,{4.3,4.4,4.5,4.6,4.7,4.8,4.9,5,5.1,5.2,5.3,5.4,5.5,5.6,5.7,5.8,5.9,6,6.1,6.2,6.3,6.4},{70,68,65,62,58,54,50,45,40,36,32,28,24,21,18,15,12,9,7,5,3,1}))))</f>
        <v>0</v>
      </c>
      <c r="Y98" s="18">
        <f>IF(G31=0,0,IF(G31&gt;6.7,0,IF(G31&lt;4.5,70,LOOKUP(G31,{4.5,4.6,4.7,4.8,4.9,5,5.1,5.2,5.3,5.4,5.5,5.6,5.7,5.8,5.9,6,6.1,6.2,6.3,6.4,6.5,6.6,6.7},{70,68,66,64,61,58,54,50,45,40,36,32,28,24,21,18,15,12,9,7,5,3,1}))))</f>
        <v>0</v>
      </c>
      <c r="Z98" s="18" t="str">
        <f>IF('5 б'!C31="м",AA98,IF('5 б'!C31="ж",AB98,"*"))</f>
        <v>*</v>
      </c>
      <c r="AA98" s="18">
        <f>IF(G31=0,0,IF(G31&gt;6.2,0,IF(G31&lt;4.2,70,LOOKUP(G31,{4.2,4.3,4.4,4.5,4.6,4.7,4.8,4.9,5,5.1,5.2,5.3,5.4,5.5,5.6,5.7,5.8,5.9,6,6.1,6.2},{70,68,65,62,58,54,50,45,40,36,32,28,24,20,16,13,10,7,5,3,1}))))</f>
        <v>0</v>
      </c>
      <c r="AB98" s="18">
        <f>IF(G31=0,0,IF(G31&gt;6.5,0,IF(G31&lt;4.4,70,LOOKUP(G31,{4.4,4.5,4.6,4.7,4.8,4.9,5,5.1,5.2,5.3,5.4,5.5,5.6,5.7,5.8,5.9,6,6.1,6.2,6.3,6.4,6.5},{70,68,66,64,61,58,54,50,45,40,35,31,27,23,19,16,13,10,7,5,3,1}))))</f>
        <v>0</v>
      </c>
      <c r="AC98" s="18" t="str">
        <f>IF('5 б'!C31="м",AD98,IF('5 б'!C31="ж",AE98,"*"))</f>
        <v>*</v>
      </c>
      <c r="AD98" s="18">
        <v>0</v>
      </c>
      <c r="AE98" s="18">
        <v>0</v>
      </c>
      <c r="AF98" s="18" t="str">
        <f>IF('5 б'!C31="м",AG98,IF('5 б'!C31="ж",AH98,"*"))</f>
        <v>*</v>
      </c>
      <c r="AG98" s="18">
        <v>0</v>
      </c>
      <c r="AH98" s="18">
        <v>0</v>
      </c>
      <c r="AI98" s="18" t="str">
        <f>IF('5 б'!C31="м",AJ98,IF('5 б'!C31="ж",AK98,"*"))</f>
        <v>*</v>
      </c>
      <c r="AJ98" s="18">
        <v>0</v>
      </c>
      <c r="AK98" s="18">
        <v>0</v>
      </c>
      <c r="AL98" s="18" t="str">
        <f t="shared" si="12"/>
        <v>*</v>
      </c>
    </row>
    <row r="99" spans="2:38" ht="12.75" hidden="1" x14ac:dyDescent="0.2">
      <c r="B99" s="17"/>
      <c r="C99" s="19"/>
      <c r="D99" s="16"/>
      <c r="E99" s="18" t="str">
        <f>IF('5 б'!C32="м",F99,IF('5 б'!C32="ж",G99,"*"))</f>
        <v>*</v>
      </c>
      <c r="F99" s="18">
        <f>IF(G32=0,0,IF(G32&gt;7.7,0,IF(G32&lt;5.4,70,LOOKUP(G32,{5.4,5.5,5.6,5.7,5.8,5.9,6,6.1,6.2,6.3,6.4,6.5,6.6,6.7,6.8,6.9,7,7.1,7.2,7.3,7.4,7.5,7.6,7.7},{70,68,66,64,62,59,56,53,50,46,42,38,35,32,29,26,23,20,17,14,11,8,5,1}))))</f>
        <v>0</v>
      </c>
      <c r="G99" s="18">
        <f>IF(G32=0,0,IF(G32&gt;8.1,0,IF(G32&lt;5.7,70,LOOKUP(G32,{5.7,5.8,5.9,6,6.1,6.2,6.3,6.4,6.5,6.6,6.7,6.8,6.9,7,7.1,7.2,7.3,7.4,7.5,7.6,7.7,7.8,7.9,8,8.1},{70,68,66,64,62,59,56,53,50,46,42,38,35,32,29,26,23,20,17,14,11,8,5,3,1}))))</f>
        <v>0</v>
      </c>
      <c r="H99" s="18" t="str">
        <f>IF('5 б'!C32="м",I99,IF('5 б'!C32="ж",J99,"*"))</f>
        <v>*</v>
      </c>
      <c r="I99" s="18">
        <f>IF(G32=0,0,IF(G32&gt;7.5,0,IF(G32&lt;5.2,70,LOOKUP(G32,{5.2,5.3,5.4,5.5,5.6,5.7,5.8,5.9,6,6.1,6.2,6.3,6.4,6.5,6.6,6.7,6.8,6.9,7,7.1,7.2,7.3,7.4,7.5},{70,68,66,64,62,59,56,53,50,46,42,38,35,32,29,26,23,20,17,14,11,8,5,1}))))</f>
        <v>0</v>
      </c>
      <c r="J99" s="18">
        <f>IF(G32=0,0,IF(G32&gt;7.9,0,IF(G32&lt;5.5,70,LOOKUP(G32,{5.5,5.6,5.7,5.8,5.9,6,6.1,6.2,6.3,6.4,6.5,6.6,6.7,6.8,6.9,7,7.1,7.2,7.3,7.4,7.5,7.6,7.7,7.8,7.9},{70,68,66,64,62,59,56,53,50,46,42,38,35,32,29,26,23,20,17,14,11,8,5,3,1}))))</f>
        <v>0</v>
      </c>
      <c r="K99" s="18" t="str">
        <f>IF('5 б'!C32="м",L99,IF('5 б'!C32="ж",M99,"*"))</f>
        <v>*</v>
      </c>
      <c r="L99" s="18">
        <f>IF(G32=0,0,IF(G32&gt;7.4,0,IF(G32&lt;5,70,LOOKUP(G32,{5,5.1,5.2,5.3,5.4,5.5,5.6,5.7,5.8,5.9,6,6.1,6.2,6.3,6.4,6.5,6.6,6.7,6.8,6.9,7,7.1,7.2,7.3,7.4},{70,68,66,64,62,59,56,53,50,46,42,38,35,32,29,26,23,20,17,14,11,8,5,3,1}))))</f>
        <v>0</v>
      </c>
      <c r="M99" s="18">
        <f>IF(G32=0,0,IF(G32&gt;7.7,0,IF(G32&lt;5.3,70,LOOKUP(G32,{5.3,5.4,5.5,5.6,5.7,5.8,5.9,6,6.1,6.2,6.3,6.4,6.5,6.6,6.7,6.8,6.9,7,7.1,7.2,7.3,7.4,7.5,7.6,7.7},{70,68,66,64,62,59,56,53,50,46,42,38,35,32,29,26,23,20,17,14,11,8,5,3,1}))))</f>
        <v>0</v>
      </c>
      <c r="N99" s="18" t="str">
        <f>IF('5 б'!C32="м",O99,IF('5 б'!C32="ж",P99,"*"))</f>
        <v>*</v>
      </c>
      <c r="O99" s="18">
        <f>IF(G32=0,0,IF(G32&gt;7.2,0,IF(G32&lt;4.8,70,LOOKUP(G32,{4.8,4.9,5,5.1,5.2,5.3,5.4,5.5,5.6,5.7,5.8,5.9,6,6.1,6.2,6.3,6.4,6.5,6.6,6.7,6.8,6.9,7,7.1,7.2},{70,68,66,64,62,59,56,53,50,46,42,38,35,32,29,26,23,20,17,14,11,8,5,3,1}))))</f>
        <v>0</v>
      </c>
      <c r="P99" s="18">
        <f>IF(G32=0,0,IF(G32&gt;7.5,0,IF(G32&lt;5.1,70,LOOKUP(G32,{5.1,5.2,5.3,5.4,5.5,5.6,5.7,5.8,5.9,6,6.1,6.2,6.3,6.4,6.5,6.6,6.7,6.8,6.9,7,7.1,7.2,7.3,7.4,7.5},{70,68,66,64,62,59,56,53,50,46,42,38,35,32,29,26,23,20,17,14,11,8,5,3,1}))))</f>
        <v>0</v>
      </c>
      <c r="Q99" s="18" t="str">
        <f>IF('5 б'!C32="м",R99,IF('5 б'!C32="ж",S99,"*"))</f>
        <v>*</v>
      </c>
      <c r="R99" s="18">
        <f>IF(G32=0,0,IF(G32&gt;6.9,0,IF(G32&lt;4.6,70,LOOKUP(G32,{4.6,4.7,4.8,4.9,5,5.1,5.2,5.3,5.4,5.5,5.6,5.7,5.8,5.9,6,6.1,6.2,6.3,6.4,6.5,6.6,6.7,6.8,6.9},{70,68,66,63,60,57,54,50,45,40,36,32,29,26,23,20,17,14,11,9,7,5,3,1}))))</f>
        <v>0</v>
      </c>
      <c r="S99" s="18">
        <f>IF(G32=0,0,IF(G32&gt;7.1,0,IF(G32&lt;4.8,70,LOOKUP(G32,{4.8,4.9,5,5.1,5.2,5.3,5.4,5.5,5.6,5.7,5.8,5.9,6,6.1,6.2,6.3,6.4,6.5,6.6,6.7,6.8,6.9,7,7.1},{70,68,66,64,62,60,57,54,50,45,40,35,31,27,23,20,17,14,11,9,7,5,3,1}))))</f>
        <v>0</v>
      </c>
      <c r="T99" s="18" t="str">
        <f>IF('5 б'!C32="м",U99,IF('5 б'!C32="ж",V99,"*"))</f>
        <v>*</v>
      </c>
      <c r="U99" s="18">
        <f>IF(G32=0,0,IF(G32&gt;6.6,0,IF(G32&lt;4.4,70,LOOKUP(G32,{4.4,4.5,4.6,4.7,4.8,4.9,5,5.1,5.2,5.3,5.4,5.5,5.6,5.7,5.8,5.9,6,6.1,6.2,6.3,6.4,6.5,6.6},{70,68,65,62,59,56,53,50,45,40,35,30,26,22,18,15,13,11,9,7,5,3,1}))))</f>
        <v>0</v>
      </c>
      <c r="V99" s="18">
        <f>IF(G32=0,0,IF(G32&gt;6.9,0,IF(G32&lt;4.6,70,LOOKUP(G32,{4.6,4.7,4.8,4.9,5,5.1,5.2,5.3,5.4,5.5,5.6,5.7,5.8,5.9,6,6.1,6.2,6.3,6.4,6.5,6.6,6.7,6.8,6.9},{70,68,66,64,62,59,56,53,50,45,40,35,30,26,22,19,16,13,11,9,7,5,3,1}))))</f>
        <v>0</v>
      </c>
      <c r="W99" s="18" t="str">
        <f>IF('5 б'!C32="м",X99,IF('5 б'!C32="ж",Y99,"*"))</f>
        <v>*</v>
      </c>
      <c r="X99" s="18">
        <f>IF(G32=0,0,IF(G32&gt;6.4,0,IF(G32&lt;4.3,70,LOOKUP(G32,{4.3,4.4,4.5,4.6,4.7,4.8,4.9,5,5.1,5.2,5.3,5.4,5.5,5.6,5.7,5.8,5.9,6,6.1,6.2,6.3,6.4},{70,68,65,62,58,54,50,45,40,36,32,28,24,21,18,15,12,9,7,5,3,1}))))</f>
        <v>0</v>
      </c>
      <c r="Y99" s="18">
        <f>IF(G32=0,0,IF(G32&gt;6.7,0,IF(G32&lt;4.5,70,LOOKUP(G32,{4.5,4.6,4.7,4.8,4.9,5,5.1,5.2,5.3,5.4,5.5,5.6,5.7,5.8,5.9,6,6.1,6.2,6.3,6.4,6.5,6.6,6.7},{70,68,66,64,61,58,54,50,45,40,36,32,28,24,21,18,15,12,9,7,5,3,1}))))</f>
        <v>0</v>
      </c>
      <c r="Z99" s="18" t="str">
        <f>IF('5 б'!C32="м",AA99,IF('5 б'!C32="ж",AB99,"*"))</f>
        <v>*</v>
      </c>
      <c r="AA99" s="18">
        <f>IF(G32=0,0,IF(G32&gt;6.2,0,IF(G32&lt;4.2,70,LOOKUP(G32,{4.2,4.3,4.4,4.5,4.6,4.7,4.8,4.9,5,5.1,5.2,5.3,5.4,5.5,5.6,5.7,5.8,5.9,6,6.1,6.2},{70,68,65,62,58,54,50,45,40,36,32,28,24,20,16,13,10,7,5,3,1}))))</f>
        <v>0</v>
      </c>
      <c r="AB99" s="18">
        <f>IF(G32=0,0,IF(G32&gt;6.5,0,IF(G32&lt;4.4,70,LOOKUP(G32,{4.4,4.5,4.6,4.7,4.8,4.9,5,5.1,5.2,5.3,5.4,5.5,5.6,5.7,5.8,5.9,6,6.1,6.2,6.3,6.4,6.5},{70,68,66,64,61,58,54,50,45,40,35,31,27,23,19,16,13,10,7,5,3,1}))))</f>
        <v>0</v>
      </c>
      <c r="AC99" s="18" t="str">
        <f>IF('5 б'!C32="м",AD99,IF('5 б'!C32="ж",AE99,"*"))</f>
        <v>*</v>
      </c>
      <c r="AD99" s="18">
        <v>0</v>
      </c>
      <c r="AE99" s="18">
        <v>0</v>
      </c>
      <c r="AF99" s="18" t="str">
        <f>IF('5 б'!C32="м",AG99,IF('5 б'!C32="ж",AH99,"*"))</f>
        <v>*</v>
      </c>
      <c r="AG99" s="18">
        <v>0</v>
      </c>
      <c r="AH99" s="18">
        <v>0</v>
      </c>
      <c r="AI99" s="18" t="str">
        <f>IF('5 б'!C32="м",AJ99,IF('5 б'!C32="ж",AK99,"*"))</f>
        <v>*</v>
      </c>
      <c r="AJ99" s="18">
        <v>0</v>
      </c>
      <c r="AK99" s="18">
        <v>0</v>
      </c>
      <c r="AL99" s="18" t="str">
        <f t="shared" si="12"/>
        <v>*</v>
      </c>
    </row>
    <row r="100" spans="2:38" ht="12.75" hidden="1" x14ac:dyDescent="0.2">
      <c r="B100" s="17"/>
      <c r="C100" s="19"/>
      <c r="D100" s="16"/>
      <c r="E100" s="18" t="str">
        <f>IF('5 б'!C33="м",F100,IF('5 б'!C33="ж",G100,"*"))</f>
        <v>*</v>
      </c>
      <c r="F100" s="18">
        <f>IF(G33=0,0,IF(G33&gt;7.7,0,IF(G33&lt;5.4,70,LOOKUP(G33,{5.4,5.5,5.6,5.7,5.8,5.9,6,6.1,6.2,6.3,6.4,6.5,6.6,6.7,6.8,6.9,7,7.1,7.2,7.3,7.4,7.5,7.6,7.7},{70,68,66,64,62,59,56,53,50,46,42,38,35,32,29,26,23,20,17,14,11,8,5,1}))))</f>
        <v>0</v>
      </c>
      <c r="G100" s="18">
        <f>IF(G33=0,0,IF(G33&gt;8.1,0,IF(G33&lt;5.7,70,LOOKUP(G33,{5.7,5.8,5.9,6,6.1,6.2,6.3,6.4,6.5,6.6,6.7,6.8,6.9,7,7.1,7.2,7.3,7.4,7.5,7.6,7.7,7.8,7.9,8,8.1},{70,68,66,64,62,59,56,53,50,46,42,38,35,32,29,26,23,20,17,14,11,8,5,3,1}))))</f>
        <v>0</v>
      </c>
      <c r="H100" s="18" t="str">
        <f>IF('5 б'!C33="м",I100,IF('5 б'!C33="ж",J100,"*"))</f>
        <v>*</v>
      </c>
      <c r="I100" s="18">
        <f>IF(G33=0,0,IF(G33&gt;7.5,0,IF(G33&lt;5.2,70,LOOKUP(G33,{5.2,5.3,5.4,5.5,5.6,5.7,5.8,5.9,6,6.1,6.2,6.3,6.4,6.5,6.6,6.7,6.8,6.9,7,7.1,7.2,7.3,7.4,7.5},{70,68,66,64,62,59,56,53,50,46,42,38,35,32,29,26,23,20,17,14,11,8,5,1}))))</f>
        <v>0</v>
      </c>
      <c r="J100" s="18">
        <f>IF(G33=0,0,IF(G33&gt;7.9,0,IF(G33&lt;5.5,70,LOOKUP(G33,{5.5,5.6,5.7,5.8,5.9,6,6.1,6.2,6.3,6.4,6.5,6.6,6.7,6.8,6.9,7,7.1,7.2,7.3,7.4,7.5,7.6,7.7,7.8,7.9},{70,68,66,64,62,59,56,53,50,46,42,38,35,32,29,26,23,20,17,14,11,8,5,3,1}))))</f>
        <v>0</v>
      </c>
      <c r="K100" s="18" t="str">
        <f>IF('5 б'!C33="м",L100,IF('5 б'!C33="ж",M100,"*"))</f>
        <v>*</v>
      </c>
      <c r="L100" s="18">
        <f>IF(G33=0,0,IF(G33&gt;7.4,0,IF(G33&lt;5,70,LOOKUP(G33,{5,5.1,5.2,5.3,5.4,5.5,5.6,5.7,5.8,5.9,6,6.1,6.2,6.3,6.4,6.5,6.6,6.7,6.8,6.9,7,7.1,7.2,7.3,7.4},{70,68,66,64,62,59,56,53,50,46,42,38,35,32,29,26,23,20,17,14,11,8,5,3,1}))))</f>
        <v>0</v>
      </c>
      <c r="M100" s="18">
        <f>IF(G33=0,0,IF(G33&gt;7.7,0,IF(G33&lt;5.3,70,LOOKUP(G33,{5.3,5.4,5.5,5.6,5.7,5.8,5.9,6,6.1,6.2,6.3,6.4,6.5,6.6,6.7,6.8,6.9,7,7.1,7.2,7.3,7.4,7.5,7.6,7.7},{70,68,66,64,62,59,56,53,50,46,42,38,35,32,29,26,23,20,17,14,11,8,5,3,1}))))</f>
        <v>0</v>
      </c>
      <c r="N100" s="18" t="str">
        <f>IF('5 б'!C33="м",O100,IF('5 б'!C33="ж",P100,"*"))</f>
        <v>*</v>
      </c>
      <c r="O100" s="18">
        <f>IF(G33=0,0,IF(G33&gt;7.2,0,IF(G33&lt;4.8,70,LOOKUP(G33,{4.8,4.9,5,5.1,5.2,5.3,5.4,5.5,5.6,5.7,5.8,5.9,6,6.1,6.2,6.3,6.4,6.5,6.6,6.7,6.8,6.9,7,7.1,7.2},{70,68,66,64,62,59,56,53,50,46,42,38,35,32,29,26,23,20,17,14,11,8,5,3,1}))))</f>
        <v>0</v>
      </c>
      <c r="P100" s="18">
        <f>IF(G33=0,0,IF(G33&gt;7.5,0,IF(G33&lt;5.1,70,LOOKUP(G33,{5.1,5.2,5.3,5.4,5.5,5.6,5.7,5.8,5.9,6,6.1,6.2,6.3,6.4,6.5,6.6,6.7,6.8,6.9,7,7.1,7.2,7.3,7.4,7.5},{70,68,66,64,62,59,56,53,50,46,42,38,35,32,29,26,23,20,17,14,11,8,5,3,1}))))</f>
        <v>0</v>
      </c>
      <c r="Q100" s="18" t="str">
        <f>IF('5 б'!C33="м",R100,IF('5 б'!C33="ж",S100,"*"))</f>
        <v>*</v>
      </c>
      <c r="R100" s="18">
        <f>IF(G33=0,0,IF(G33&gt;6.9,0,IF(G33&lt;4.6,70,LOOKUP(G33,{4.6,4.7,4.8,4.9,5,5.1,5.2,5.3,5.4,5.5,5.6,5.7,5.8,5.9,6,6.1,6.2,6.3,6.4,6.5,6.6,6.7,6.8,6.9},{70,68,66,63,60,57,54,50,45,40,36,32,29,26,23,20,17,14,11,9,7,5,3,1}))))</f>
        <v>0</v>
      </c>
      <c r="S100" s="18">
        <f>IF(G33=0,0,IF(G33&gt;7.1,0,IF(G33&lt;4.8,70,LOOKUP(G33,{4.8,4.9,5,5.1,5.2,5.3,5.4,5.5,5.6,5.7,5.8,5.9,6,6.1,6.2,6.3,6.4,6.5,6.6,6.7,6.8,6.9,7,7.1},{70,68,66,64,62,60,57,54,50,45,40,35,31,27,23,20,17,14,11,9,7,5,3,1}))))</f>
        <v>0</v>
      </c>
      <c r="T100" s="18" t="str">
        <f>IF('5 б'!C33="м",U100,IF('5 б'!C33="ж",V100,"*"))</f>
        <v>*</v>
      </c>
      <c r="U100" s="18">
        <f>IF(G33=0,0,IF(G33&gt;6.6,0,IF(G33&lt;4.4,70,LOOKUP(G33,{4.4,4.5,4.6,4.7,4.8,4.9,5,5.1,5.2,5.3,5.4,5.5,5.6,5.7,5.8,5.9,6,6.1,6.2,6.3,6.4,6.5,6.6},{70,68,65,62,59,56,53,50,45,40,35,30,26,22,18,15,13,11,9,7,5,3,1}))))</f>
        <v>0</v>
      </c>
      <c r="V100" s="18">
        <f>IF(G33=0,0,IF(G33&gt;6.9,0,IF(G33&lt;4.6,70,LOOKUP(G33,{4.6,4.7,4.8,4.9,5,5.1,5.2,5.3,5.4,5.5,5.6,5.7,5.8,5.9,6,6.1,6.2,6.3,6.4,6.5,6.6,6.7,6.8,6.9},{70,68,66,64,62,59,56,53,50,45,40,35,30,26,22,19,16,13,11,9,7,5,3,1}))))</f>
        <v>0</v>
      </c>
      <c r="W100" s="18" t="str">
        <f>IF('5 б'!C33="м",X100,IF('5 б'!C33="ж",Y100,"*"))</f>
        <v>*</v>
      </c>
      <c r="X100" s="18">
        <f>IF(G33=0,0,IF(G33&gt;6.4,0,IF(G33&lt;4.3,70,LOOKUP(G33,{4.3,4.4,4.5,4.6,4.7,4.8,4.9,5,5.1,5.2,5.3,5.4,5.5,5.6,5.7,5.8,5.9,6,6.1,6.2,6.3,6.4},{70,68,65,62,58,54,50,45,40,36,32,28,24,21,18,15,12,9,7,5,3,1}))))</f>
        <v>0</v>
      </c>
      <c r="Y100" s="18">
        <f>IF(G33=0,0,IF(G33&gt;6.7,0,IF(G33&lt;4.5,70,LOOKUP(G33,{4.5,4.6,4.7,4.8,4.9,5,5.1,5.2,5.3,5.4,5.5,5.6,5.7,5.8,5.9,6,6.1,6.2,6.3,6.4,6.5,6.6,6.7},{70,68,66,64,61,58,54,50,45,40,36,32,28,24,21,18,15,12,9,7,5,3,1}))))</f>
        <v>0</v>
      </c>
      <c r="Z100" s="18" t="str">
        <f>IF('5 б'!C33="м",AA100,IF('5 б'!C33="ж",AB100,"*"))</f>
        <v>*</v>
      </c>
      <c r="AA100" s="18">
        <f>IF(G33=0,0,IF(G33&gt;6.2,0,IF(G33&lt;4.2,70,LOOKUP(G33,{4.2,4.3,4.4,4.5,4.6,4.7,4.8,4.9,5,5.1,5.2,5.3,5.4,5.5,5.6,5.7,5.8,5.9,6,6.1,6.2},{70,68,65,62,58,54,50,45,40,36,32,28,24,20,16,13,10,7,5,3,1}))))</f>
        <v>0</v>
      </c>
      <c r="AB100" s="18">
        <f>IF(G33=0,0,IF(G33&gt;6.5,0,IF(G33&lt;4.4,70,LOOKUP(G33,{4.4,4.5,4.6,4.7,4.8,4.9,5,5.1,5.2,5.3,5.4,5.5,5.6,5.7,5.8,5.9,6,6.1,6.2,6.3,6.4,6.5},{70,68,66,64,61,58,54,50,45,40,35,31,27,23,19,16,13,10,7,5,3,1}))))</f>
        <v>0</v>
      </c>
      <c r="AC100" s="18" t="str">
        <f>IF('5 б'!C33="м",AD100,IF('5 б'!C33="ж",AE100,"*"))</f>
        <v>*</v>
      </c>
      <c r="AD100" s="18">
        <v>0</v>
      </c>
      <c r="AE100" s="18">
        <v>0</v>
      </c>
      <c r="AF100" s="18" t="str">
        <f>IF('5 б'!C33="м",AG100,IF('5 б'!C33="ж",AH100,"*"))</f>
        <v>*</v>
      </c>
      <c r="AG100" s="18">
        <v>0</v>
      </c>
      <c r="AH100" s="18">
        <v>0</v>
      </c>
      <c r="AI100" s="18" t="str">
        <f>IF('5 б'!C33="м",AJ100,IF('5 б'!C33="ж",AK100,"*"))</f>
        <v>*</v>
      </c>
      <c r="AJ100" s="18">
        <v>0</v>
      </c>
      <c r="AK100" s="18">
        <v>0</v>
      </c>
      <c r="AL100" s="18" t="str">
        <f t="shared" si="12"/>
        <v>*</v>
      </c>
    </row>
    <row r="101" spans="2:38" ht="12.75" hidden="1" x14ac:dyDescent="0.2">
      <c r="C101" s="19"/>
      <c r="D101" s="16"/>
      <c r="E101" s="18" t="str">
        <f>IF('5 б'!C34="м",F101,IF('5 б'!C34="ж",G101,"*"))</f>
        <v>*</v>
      </c>
      <c r="F101" s="18">
        <f>IF(G34=0,0,IF(G34&gt;7.7,0,IF(G34&lt;5.4,70,LOOKUP(G34,{5.4,5.5,5.6,5.7,5.8,5.9,6,6.1,6.2,6.3,6.4,6.5,6.6,6.7,6.8,6.9,7,7.1,7.2,7.3,7.4,7.5,7.6,7.7},{70,68,66,64,62,59,56,53,50,46,42,38,35,32,29,26,23,20,17,14,11,8,5,1}))))</f>
        <v>0</v>
      </c>
      <c r="G101" s="18">
        <f>IF(G34=0,0,IF(G34&gt;8.1,0,IF(G34&lt;5.7,70,LOOKUP(G34,{5.7,5.8,5.9,6,6.1,6.2,6.3,6.4,6.5,6.6,6.7,6.8,6.9,7,7.1,7.2,7.3,7.4,7.5,7.6,7.7,7.8,7.9,8,8.1},{70,68,66,64,62,59,56,53,50,46,42,38,35,32,29,26,23,20,17,14,11,8,5,3,1}))))</f>
        <v>0</v>
      </c>
      <c r="H101" s="18" t="str">
        <f>IF('5 б'!C34="м",I101,IF('5 б'!C34="ж",J101,"*"))</f>
        <v>*</v>
      </c>
      <c r="I101" s="18">
        <f>IF(G34=0,0,IF(G34&gt;7.5,0,IF(G34&lt;5.2,70,LOOKUP(G34,{5.2,5.3,5.4,5.5,5.6,5.7,5.8,5.9,6,6.1,6.2,6.3,6.4,6.5,6.6,6.7,6.8,6.9,7,7.1,7.2,7.3,7.4,7.5},{70,68,66,64,62,59,56,53,50,46,42,38,35,32,29,26,23,20,17,14,11,8,5,1}))))</f>
        <v>0</v>
      </c>
      <c r="J101" s="18">
        <f>IF(G34=0,0,IF(G34&gt;7.9,0,IF(G34&lt;5.5,70,LOOKUP(G34,{5.5,5.6,5.7,5.8,5.9,6,6.1,6.2,6.3,6.4,6.5,6.6,6.7,6.8,6.9,7,7.1,7.2,7.3,7.4,7.5,7.6,7.7,7.8,7.9},{70,68,66,64,62,59,56,53,50,46,42,38,35,32,29,26,23,20,17,14,11,8,5,3,1}))))</f>
        <v>0</v>
      </c>
      <c r="K101" s="18" t="str">
        <f>IF('5 б'!C34="м",L101,IF('5 б'!C34="ж",M101,"*"))</f>
        <v>*</v>
      </c>
      <c r="L101" s="18">
        <f>IF(G34=0,0,IF(G34&gt;7.4,0,IF(G34&lt;5,70,LOOKUP(G34,{5,5.1,5.2,5.3,5.4,5.5,5.6,5.7,5.8,5.9,6,6.1,6.2,6.3,6.4,6.5,6.6,6.7,6.8,6.9,7,7.1,7.2,7.3,7.4},{70,68,66,64,62,59,56,53,50,46,42,38,35,32,29,26,23,20,17,14,11,8,5,3,1}))))</f>
        <v>0</v>
      </c>
      <c r="M101" s="18">
        <f>IF(G34=0,0,IF(G34&gt;7.7,0,IF(G34&lt;5.3,70,LOOKUP(G34,{5.3,5.4,5.5,5.6,5.7,5.8,5.9,6,6.1,6.2,6.3,6.4,6.5,6.6,6.7,6.8,6.9,7,7.1,7.2,7.3,7.4,7.5,7.6,7.7},{70,68,66,64,62,59,56,53,50,46,42,38,35,32,29,26,23,20,17,14,11,8,5,3,1}))))</f>
        <v>0</v>
      </c>
      <c r="N101" s="18" t="str">
        <f>IF('5 б'!C34="м",O101,IF('5 б'!C34="ж",P101,"*"))</f>
        <v>*</v>
      </c>
      <c r="O101" s="18">
        <f>IF(G34=0,0,IF(G34&gt;7.2,0,IF(G34&lt;4.8,70,LOOKUP(G34,{4.8,4.9,5,5.1,5.2,5.3,5.4,5.5,5.6,5.7,5.8,5.9,6,6.1,6.2,6.3,6.4,6.5,6.6,6.7,6.8,6.9,7,7.1,7.2},{70,68,66,64,62,59,56,53,50,46,42,38,35,32,29,26,23,20,17,14,11,8,5,3,1}))))</f>
        <v>0</v>
      </c>
      <c r="P101" s="18">
        <f>IF(G34=0,0,IF(G34&gt;7.5,0,IF(G34&lt;5.1,70,LOOKUP(G34,{5.1,5.2,5.3,5.4,5.5,5.6,5.7,5.8,5.9,6,6.1,6.2,6.3,6.4,6.5,6.6,6.7,6.8,6.9,7,7.1,7.2,7.3,7.4,7.5},{70,68,66,64,62,59,56,53,50,46,42,38,35,32,29,26,23,20,17,14,11,8,5,3,1}))))</f>
        <v>0</v>
      </c>
      <c r="Q101" s="18" t="str">
        <f>IF('5 б'!C34="м",R101,IF('5 б'!C34="ж",S101,"*"))</f>
        <v>*</v>
      </c>
      <c r="R101" s="18">
        <f>IF(G34=0,0,IF(G34&gt;6.9,0,IF(G34&lt;4.6,70,LOOKUP(G34,{4.6,4.7,4.8,4.9,5,5.1,5.2,5.3,5.4,5.5,5.6,5.7,5.8,5.9,6,6.1,6.2,6.3,6.4,6.5,6.6,6.7,6.8,6.9},{70,68,66,63,60,57,54,50,45,40,36,32,29,26,23,20,17,14,11,9,7,5,3,1}))))</f>
        <v>0</v>
      </c>
      <c r="S101" s="18">
        <f>IF(G34=0,0,IF(G34&gt;7.1,0,IF(G34&lt;4.8,70,LOOKUP(G34,{4.8,4.9,5,5.1,5.2,5.3,5.4,5.5,5.6,5.7,5.8,5.9,6,6.1,6.2,6.3,6.4,6.5,6.6,6.7,6.8,6.9,7,7.1},{70,68,66,64,62,60,57,54,50,45,40,35,31,27,23,20,17,14,11,9,7,5,3,1}))))</f>
        <v>0</v>
      </c>
      <c r="T101" s="18" t="str">
        <f>IF('5 б'!C34="м",U101,IF('5 б'!C34="ж",V101,"*"))</f>
        <v>*</v>
      </c>
      <c r="U101" s="18">
        <f>IF(G34=0,0,IF(G34&gt;6.6,0,IF(G34&lt;4.4,70,LOOKUP(G34,{4.4,4.5,4.6,4.7,4.8,4.9,5,5.1,5.2,5.3,5.4,5.5,5.6,5.7,5.8,5.9,6,6.1,6.2,6.3,6.4,6.5,6.6},{70,68,65,62,59,56,53,50,45,40,35,30,26,22,18,15,13,11,9,7,5,3,1}))))</f>
        <v>0</v>
      </c>
      <c r="V101" s="18">
        <f>IF(G34=0,0,IF(G34&gt;6.9,0,IF(G34&lt;4.6,70,LOOKUP(G34,{4.6,4.7,4.8,4.9,5,5.1,5.2,5.3,5.4,5.5,5.6,5.7,5.8,5.9,6,6.1,6.2,6.3,6.4,6.5,6.6,6.7,6.8,6.9},{70,68,66,64,62,59,56,53,50,45,40,35,30,26,22,19,16,13,11,9,7,5,3,1}))))</f>
        <v>0</v>
      </c>
      <c r="W101" s="18" t="str">
        <f>IF('5 б'!C34="м",X101,IF('5 б'!C34="ж",Y101,"*"))</f>
        <v>*</v>
      </c>
      <c r="X101" s="18">
        <f>IF(G34=0,0,IF(G34&gt;6.4,0,IF(G34&lt;4.3,70,LOOKUP(G34,{4.3,4.4,4.5,4.6,4.7,4.8,4.9,5,5.1,5.2,5.3,5.4,5.5,5.6,5.7,5.8,5.9,6,6.1,6.2,6.3,6.4},{70,68,65,62,58,54,50,45,40,36,32,28,24,21,18,15,12,9,7,5,3,1}))))</f>
        <v>0</v>
      </c>
      <c r="Y101" s="18">
        <f>IF(G34=0,0,IF(G34&gt;6.7,0,IF(G34&lt;4.5,70,LOOKUP(G34,{4.5,4.6,4.7,4.8,4.9,5,5.1,5.2,5.3,5.4,5.5,5.6,5.7,5.8,5.9,6,6.1,6.2,6.3,6.4,6.5,6.6,6.7},{70,68,66,64,61,58,54,50,45,40,36,32,28,24,21,18,15,12,9,7,5,3,1}))))</f>
        <v>0</v>
      </c>
      <c r="Z101" s="18" t="str">
        <f>IF('5 б'!C34="м",AA101,IF('5 б'!C34="ж",AB101,"*"))</f>
        <v>*</v>
      </c>
      <c r="AA101" s="18">
        <f>IF(G34=0,0,IF(G34&gt;6.2,0,IF(G34&lt;4.2,70,LOOKUP(G34,{4.2,4.3,4.4,4.5,4.6,4.7,4.8,4.9,5,5.1,5.2,5.3,5.4,5.5,5.6,5.7,5.8,5.9,6,6.1,6.2},{70,68,65,62,58,54,50,45,40,36,32,28,24,20,16,13,10,7,5,3,1}))))</f>
        <v>0</v>
      </c>
      <c r="AB101" s="18">
        <f>IF(G34=0,0,IF(G34&gt;6.5,0,IF(G34&lt;4.4,70,LOOKUP(G34,{4.4,4.5,4.6,4.7,4.8,4.9,5,5.1,5.2,5.3,5.4,5.5,5.6,5.7,5.8,5.9,6,6.1,6.2,6.3,6.4,6.5},{70,68,66,64,61,58,54,50,45,40,35,31,27,23,19,16,13,10,7,5,3,1}))))</f>
        <v>0</v>
      </c>
      <c r="AC101" s="18" t="str">
        <f>IF('5 б'!C34="м",AD101,IF('5 б'!C34="ж",AE101,"*"))</f>
        <v>*</v>
      </c>
      <c r="AD101" s="18">
        <v>0</v>
      </c>
      <c r="AE101" s="18">
        <v>0</v>
      </c>
      <c r="AF101" s="18" t="str">
        <f>IF('5 б'!C34="м",AG101,IF('5 б'!C34="ж",AH101,"*"))</f>
        <v>*</v>
      </c>
      <c r="AG101" s="18">
        <v>0</v>
      </c>
      <c r="AH101" s="18">
        <v>0</v>
      </c>
      <c r="AI101" s="18" t="str">
        <f>IF('5 б'!C34="м",AJ101,IF('5 б'!C34="ж",AK101,"*"))</f>
        <v>*</v>
      </c>
      <c r="AJ101" s="18">
        <v>0</v>
      </c>
      <c r="AK101" s="18">
        <v>0</v>
      </c>
      <c r="AL101" s="18" t="str">
        <f t="shared" si="12"/>
        <v>*</v>
      </c>
    </row>
    <row r="102" spans="2:38" ht="12.75" hidden="1" x14ac:dyDescent="0.2">
      <c r="C102" s="19"/>
      <c r="D102" s="16"/>
      <c r="E102" s="18" t="str">
        <f>IF('5 б'!C35="м",F102,IF('5 б'!C35="ж",G102,"*"))</f>
        <v>*</v>
      </c>
      <c r="F102" s="18">
        <f>IF(G35=0,0,IF(G35&gt;7.7,0,IF(G35&lt;5.4,70,LOOKUP(G35,{5.4,5.5,5.6,5.7,5.8,5.9,6,6.1,6.2,6.3,6.4,6.5,6.6,6.7,6.8,6.9,7,7.1,7.2,7.3,7.4,7.5,7.6,7.7},{70,68,66,64,62,59,56,53,50,46,42,38,35,32,29,26,23,20,17,14,11,8,5,1}))))</f>
        <v>0</v>
      </c>
      <c r="G102" s="18">
        <f>IF(G35=0,0,IF(G35&gt;8.1,0,IF(G35&lt;5.7,70,LOOKUP(G35,{5.7,5.8,5.9,6,6.1,6.2,6.3,6.4,6.5,6.6,6.7,6.8,6.9,7,7.1,7.2,7.3,7.4,7.5,7.6,7.7,7.8,7.9,8,8.1},{70,68,66,64,62,59,56,53,50,46,42,38,35,32,29,26,23,20,17,14,11,8,5,3,1}))))</f>
        <v>0</v>
      </c>
      <c r="H102" s="18" t="str">
        <f>IF('5 б'!C35="м",I102,IF('5 б'!C35="ж",J102,"*"))</f>
        <v>*</v>
      </c>
      <c r="I102" s="18">
        <f>IF(G35=0,0,IF(G35&gt;7.5,0,IF(G35&lt;5.2,70,LOOKUP(G35,{5.2,5.3,5.4,5.5,5.6,5.7,5.8,5.9,6,6.1,6.2,6.3,6.4,6.5,6.6,6.7,6.8,6.9,7,7.1,7.2,7.3,7.4,7.5},{70,68,66,64,62,59,56,53,50,46,42,38,35,32,29,26,23,20,17,14,11,8,5,1}))))</f>
        <v>0</v>
      </c>
      <c r="J102" s="18">
        <f>IF(G35=0,0,IF(G35&gt;7.9,0,IF(G35&lt;5.5,70,LOOKUP(G35,{5.5,5.6,5.7,5.8,5.9,6,6.1,6.2,6.3,6.4,6.5,6.6,6.7,6.8,6.9,7,7.1,7.2,7.3,7.4,7.5,7.6,7.7,7.8,7.9},{70,68,66,64,62,59,56,53,50,46,42,38,35,32,29,26,23,20,17,14,11,8,5,3,1}))))</f>
        <v>0</v>
      </c>
      <c r="K102" s="18" t="str">
        <f>IF('5 б'!C35="м",L102,IF('5 б'!C35="ж",M102,"*"))</f>
        <v>*</v>
      </c>
      <c r="L102" s="18">
        <f>IF(G35=0,0,IF(G35&gt;7.4,0,IF(G35&lt;5,70,LOOKUP(G35,{5,5.1,5.2,5.3,5.4,5.5,5.6,5.7,5.8,5.9,6,6.1,6.2,6.3,6.4,6.5,6.6,6.7,6.8,6.9,7,7.1,7.2,7.3,7.4},{70,68,66,64,62,59,56,53,50,46,42,38,35,32,29,26,23,20,17,14,11,8,5,3,1}))))</f>
        <v>0</v>
      </c>
      <c r="M102" s="18">
        <f>IF(G35=0,0,IF(G35&gt;7.7,0,IF(G35&lt;5.3,70,LOOKUP(G35,{5.3,5.4,5.5,5.6,5.7,5.8,5.9,6,6.1,6.2,6.3,6.4,6.5,6.6,6.7,6.8,6.9,7,7.1,7.2,7.3,7.4,7.5,7.6,7.7},{70,68,66,64,62,59,56,53,50,46,42,38,35,32,29,26,23,20,17,14,11,8,5,3,1}))))</f>
        <v>0</v>
      </c>
      <c r="N102" s="18" t="str">
        <f>IF('5 б'!C35="м",O102,IF('5 б'!C35="ж",P102,"*"))</f>
        <v>*</v>
      </c>
      <c r="O102" s="18">
        <f>IF(G35=0,0,IF(G35&gt;7.2,0,IF(G35&lt;4.8,70,LOOKUP(G35,{4.8,4.9,5,5.1,5.2,5.3,5.4,5.5,5.6,5.7,5.8,5.9,6,6.1,6.2,6.3,6.4,6.5,6.6,6.7,6.8,6.9,7,7.1,7.2},{70,68,66,64,62,59,56,53,50,46,42,38,35,32,29,26,23,20,17,14,11,8,5,3,1}))))</f>
        <v>0</v>
      </c>
      <c r="P102" s="18">
        <f>IF(G35=0,0,IF(G35&gt;7.5,0,IF(G35&lt;5.1,70,LOOKUP(G35,{5.1,5.2,5.3,5.4,5.5,5.6,5.7,5.8,5.9,6,6.1,6.2,6.3,6.4,6.5,6.6,6.7,6.8,6.9,7,7.1,7.2,7.3,7.4,7.5},{70,68,66,64,62,59,56,53,50,46,42,38,35,32,29,26,23,20,17,14,11,8,5,3,1}))))</f>
        <v>0</v>
      </c>
      <c r="Q102" s="18" t="str">
        <f>IF('5 б'!C35="м",R102,IF('5 б'!C35="ж",S102,"*"))</f>
        <v>*</v>
      </c>
      <c r="R102" s="18">
        <f>IF(G35=0,0,IF(G35&gt;6.9,0,IF(G35&lt;4.6,70,LOOKUP(G35,{4.6,4.7,4.8,4.9,5,5.1,5.2,5.3,5.4,5.5,5.6,5.7,5.8,5.9,6,6.1,6.2,6.3,6.4,6.5,6.6,6.7,6.8,6.9},{70,68,66,63,60,57,54,50,45,40,36,32,29,26,23,20,17,14,11,9,7,5,3,1}))))</f>
        <v>0</v>
      </c>
      <c r="S102" s="18">
        <f>IF(G35=0,0,IF(G35&gt;7.1,0,IF(G35&lt;4.8,70,LOOKUP(G35,{4.8,4.9,5,5.1,5.2,5.3,5.4,5.5,5.6,5.7,5.8,5.9,6,6.1,6.2,6.3,6.4,6.5,6.6,6.7,6.8,6.9,7,7.1},{70,68,66,64,62,60,57,54,50,45,40,35,31,27,23,20,17,14,11,9,7,5,3,1}))))</f>
        <v>0</v>
      </c>
      <c r="T102" s="18" t="str">
        <f>IF('5 б'!C35="м",U102,IF('5 б'!C35="ж",V102,"*"))</f>
        <v>*</v>
      </c>
      <c r="U102" s="18">
        <f>IF(G35=0,0,IF(G35&gt;6.6,0,IF(G35&lt;4.4,70,LOOKUP(G35,{4.4,4.5,4.6,4.7,4.8,4.9,5,5.1,5.2,5.3,5.4,5.5,5.6,5.7,5.8,5.9,6,6.1,6.2,6.3,6.4,6.5,6.6},{70,68,65,62,59,56,53,50,45,40,35,30,26,22,18,15,13,11,9,7,5,3,1}))))</f>
        <v>0</v>
      </c>
      <c r="V102" s="18">
        <f>IF(G35=0,0,IF(G35&gt;6.9,0,IF(G35&lt;4.6,70,LOOKUP(G35,{4.6,4.7,4.8,4.9,5,5.1,5.2,5.3,5.4,5.5,5.6,5.7,5.8,5.9,6,6.1,6.2,6.3,6.4,6.5,6.6,6.7,6.8,6.9},{70,68,66,64,62,59,56,53,50,45,40,35,30,26,22,19,16,13,11,9,7,5,3,1}))))</f>
        <v>0</v>
      </c>
      <c r="W102" s="18" t="str">
        <f>IF('5 б'!C35="м",X102,IF('5 б'!C35="ж",Y102,"*"))</f>
        <v>*</v>
      </c>
      <c r="X102" s="18">
        <f>IF(G35=0,0,IF(G35&gt;6.4,0,IF(G35&lt;4.3,70,LOOKUP(G35,{4.3,4.4,4.5,4.6,4.7,4.8,4.9,5,5.1,5.2,5.3,5.4,5.5,5.6,5.7,5.8,5.9,6,6.1,6.2,6.3,6.4},{70,68,65,62,58,54,50,45,40,36,32,28,24,21,18,15,12,9,7,5,3,1}))))</f>
        <v>0</v>
      </c>
      <c r="Y102" s="18">
        <f>IF(G35=0,0,IF(G35&gt;6.7,0,IF(G35&lt;4.5,70,LOOKUP(G35,{4.5,4.6,4.7,4.8,4.9,5,5.1,5.2,5.3,5.4,5.5,5.6,5.7,5.8,5.9,6,6.1,6.2,6.3,6.4,6.5,6.6,6.7},{70,68,66,64,61,58,54,50,45,40,36,32,28,24,21,18,15,12,9,7,5,3,1}))))</f>
        <v>0</v>
      </c>
      <c r="Z102" s="18" t="str">
        <f>IF('5 б'!C35="м",AA102,IF('5 б'!C35="ж",AB102,"*"))</f>
        <v>*</v>
      </c>
      <c r="AA102" s="18">
        <f>IF(G35=0,0,IF(G35&gt;6.2,0,IF(G35&lt;4.2,70,LOOKUP(G35,{4.2,4.3,4.4,4.5,4.6,4.7,4.8,4.9,5,5.1,5.2,5.3,5.4,5.5,5.6,5.7,5.8,5.9,6,6.1,6.2},{70,68,65,62,58,54,50,45,40,36,32,28,24,20,16,13,10,7,5,3,1}))))</f>
        <v>0</v>
      </c>
      <c r="AB102" s="18">
        <f>IF(G35=0,0,IF(G35&gt;6.5,0,IF(G35&lt;4.4,70,LOOKUP(G35,{4.4,4.5,4.6,4.7,4.8,4.9,5,5.1,5.2,5.3,5.4,5.5,5.6,5.7,5.8,5.9,6,6.1,6.2,6.3,6.4,6.5},{70,68,66,64,61,58,54,50,45,40,35,31,27,23,19,16,13,10,7,5,3,1}))))</f>
        <v>0</v>
      </c>
      <c r="AC102" s="18" t="str">
        <f>IF('5 б'!C35="м",AD102,IF('5 б'!C35="ж",AE102,"*"))</f>
        <v>*</v>
      </c>
      <c r="AD102" s="18">
        <v>0</v>
      </c>
      <c r="AE102" s="18">
        <v>0</v>
      </c>
      <c r="AF102" s="18" t="str">
        <f>IF('5 б'!C35="м",AG102,IF('5 б'!C35="ж",AH102,"*"))</f>
        <v>*</v>
      </c>
      <c r="AG102" s="18">
        <v>0</v>
      </c>
      <c r="AH102" s="18">
        <v>0</v>
      </c>
      <c r="AI102" s="18" t="str">
        <f>IF('5 б'!C35="м",AJ102,IF('5 б'!C35="ж",AK102,"*"))</f>
        <v>*</v>
      </c>
      <c r="AJ102" s="18">
        <v>0</v>
      </c>
      <c r="AK102" s="18">
        <v>0</v>
      </c>
      <c r="AL102" s="18" t="str">
        <f t="shared" si="12"/>
        <v>*</v>
      </c>
    </row>
    <row r="103" spans="2:38" ht="12.75" hidden="1" x14ac:dyDescent="0.2">
      <c r="C103" s="19"/>
      <c r="D103" s="16"/>
      <c r="E103" s="18" t="str">
        <f>IF('5 б'!C36="м",F103,IF('5 б'!C36="ж",G103,"*"))</f>
        <v>*</v>
      </c>
      <c r="F103" s="18">
        <f>IF(G36=0,0,IF(G36&gt;7.7,0,IF(G36&lt;5.4,70,LOOKUP(G36,{5.4,5.5,5.6,5.7,5.8,5.9,6,6.1,6.2,6.3,6.4,6.5,6.6,6.7,6.8,6.9,7,7.1,7.2,7.3,7.4,7.5,7.6,7.7},{70,68,66,64,62,59,56,53,50,46,42,38,35,32,29,26,23,20,17,14,11,8,5,1}))))</f>
        <v>0</v>
      </c>
      <c r="G103" s="18">
        <f>IF(G36=0,0,IF(G36&gt;8.1,0,IF(G36&lt;5.7,70,LOOKUP(G36,{5.7,5.8,5.9,6,6.1,6.2,6.3,6.4,6.5,6.6,6.7,6.8,6.9,7,7.1,7.2,7.3,7.4,7.5,7.6,7.7,7.8,7.9,8,8.1},{70,68,66,64,62,59,56,53,50,46,42,38,35,32,29,26,23,20,17,14,11,8,5,3,1}))))</f>
        <v>0</v>
      </c>
      <c r="H103" s="18" t="str">
        <f>IF('5 б'!C36="м",I103,IF('5 б'!C36="ж",J103,"*"))</f>
        <v>*</v>
      </c>
      <c r="I103" s="18">
        <f>IF(G36=0,0,IF(G36&gt;7.5,0,IF(G36&lt;5.2,70,LOOKUP(G36,{5.2,5.3,5.4,5.5,5.6,5.7,5.8,5.9,6,6.1,6.2,6.3,6.4,6.5,6.6,6.7,6.8,6.9,7,7.1,7.2,7.3,7.4,7.5},{70,68,66,64,62,59,56,53,50,46,42,38,35,32,29,26,23,20,17,14,11,8,5,1}))))</f>
        <v>0</v>
      </c>
      <c r="J103" s="18">
        <f>IF(G36=0,0,IF(G36&gt;7.9,0,IF(G36&lt;5.5,70,LOOKUP(G36,{5.5,5.6,5.7,5.8,5.9,6,6.1,6.2,6.3,6.4,6.5,6.6,6.7,6.8,6.9,7,7.1,7.2,7.3,7.4,7.5,7.6,7.7,7.8,7.9},{70,68,66,64,62,59,56,53,50,46,42,38,35,32,29,26,23,20,17,14,11,8,5,3,1}))))</f>
        <v>0</v>
      </c>
      <c r="K103" s="18" t="str">
        <f>IF('5 б'!C36="м",L103,IF('5 б'!C36="ж",M103,"*"))</f>
        <v>*</v>
      </c>
      <c r="L103" s="18">
        <f>IF(G36=0,0,IF(G36&gt;7.4,0,IF(G36&lt;5,70,LOOKUP(G36,{5,5.1,5.2,5.3,5.4,5.5,5.6,5.7,5.8,5.9,6,6.1,6.2,6.3,6.4,6.5,6.6,6.7,6.8,6.9,7,7.1,7.2,7.3,7.4},{70,68,66,64,62,59,56,53,50,46,42,38,35,32,29,26,23,20,17,14,11,8,5,3,1}))))</f>
        <v>0</v>
      </c>
      <c r="M103" s="18">
        <f>IF(G36=0,0,IF(G36&gt;7.7,0,IF(G36&lt;5.3,70,LOOKUP(G36,{5.3,5.4,5.5,5.6,5.7,5.8,5.9,6,6.1,6.2,6.3,6.4,6.5,6.6,6.7,6.8,6.9,7,7.1,7.2,7.3,7.4,7.5,7.6,7.7},{70,68,66,64,62,59,56,53,50,46,42,38,35,32,29,26,23,20,17,14,11,8,5,3,1}))))</f>
        <v>0</v>
      </c>
      <c r="N103" s="18" t="str">
        <f>IF('5 б'!C36="м",O103,IF('5 б'!C36="ж",P103,"*"))</f>
        <v>*</v>
      </c>
      <c r="O103" s="18">
        <f>IF(G36=0,0,IF(G36&gt;7.2,0,IF(G36&lt;4.8,70,LOOKUP(G36,{4.8,4.9,5,5.1,5.2,5.3,5.4,5.5,5.6,5.7,5.8,5.9,6,6.1,6.2,6.3,6.4,6.5,6.6,6.7,6.8,6.9,7,7.1,7.2},{70,68,66,64,62,59,56,53,50,46,42,38,35,32,29,26,23,20,17,14,11,8,5,3,1}))))</f>
        <v>0</v>
      </c>
      <c r="P103" s="18">
        <f>IF(G36=0,0,IF(G36&gt;7.5,0,IF(G36&lt;5.1,70,LOOKUP(G36,{5.1,5.2,5.3,5.4,5.5,5.6,5.7,5.8,5.9,6,6.1,6.2,6.3,6.4,6.5,6.6,6.7,6.8,6.9,7,7.1,7.2,7.3,7.4,7.5},{70,68,66,64,62,59,56,53,50,46,42,38,35,32,29,26,23,20,17,14,11,8,5,3,1}))))</f>
        <v>0</v>
      </c>
      <c r="Q103" s="18" t="str">
        <f>IF('5 б'!C36="м",R103,IF('5 б'!C36="ж",S103,"*"))</f>
        <v>*</v>
      </c>
      <c r="R103" s="18">
        <f>IF(G36=0,0,IF(G36&gt;6.9,0,IF(G36&lt;4.6,70,LOOKUP(G36,{4.6,4.7,4.8,4.9,5,5.1,5.2,5.3,5.4,5.5,5.6,5.7,5.8,5.9,6,6.1,6.2,6.3,6.4,6.5,6.6,6.7,6.8,6.9},{70,68,66,63,60,57,54,50,45,40,36,32,29,26,23,20,17,14,11,9,7,5,3,1}))))</f>
        <v>0</v>
      </c>
      <c r="S103" s="18">
        <f>IF(G36=0,0,IF(G36&gt;7.1,0,IF(G36&lt;4.8,70,LOOKUP(G36,{4.8,4.9,5,5.1,5.2,5.3,5.4,5.5,5.6,5.7,5.8,5.9,6,6.1,6.2,6.3,6.4,6.5,6.6,6.7,6.8,6.9,7,7.1},{70,68,66,64,62,60,57,54,50,45,40,35,31,27,23,20,17,14,11,9,7,5,3,1}))))</f>
        <v>0</v>
      </c>
      <c r="T103" s="18" t="str">
        <f>IF('5 б'!C36="м",U103,IF('5 б'!C36="ж",V103,"*"))</f>
        <v>*</v>
      </c>
      <c r="U103" s="18">
        <f>IF(G36=0,0,IF(G36&gt;6.6,0,IF(G36&lt;4.4,70,LOOKUP(G36,{4.4,4.5,4.6,4.7,4.8,4.9,5,5.1,5.2,5.3,5.4,5.5,5.6,5.7,5.8,5.9,6,6.1,6.2,6.3,6.4,6.5,6.6},{70,68,65,62,59,56,53,50,45,40,35,30,26,22,18,15,13,11,9,7,5,3,1}))))</f>
        <v>0</v>
      </c>
      <c r="V103" s="18">
        <f>IF(G36=0,0,IF(G36&gt;6.9,0,IF(G36&lt;4.6,70,LOOKUP(G36,{4.6,4.7,4.8,4.9,5,5.1,5.2,5.3,5.4,5.5,5.6,5.7,5.8,5.9,6,6.1,6.2,6.3,6.4,6.5,6.6,6.7,6.8,6.9},{70,68,66,64,62,59,56,53,50,45,40,35,30,26,22,19,16,13,11,9,7,5,3,1}))))</f>
        <v>0</v>
      </c>
      <c r="W103" s="18" t="str">
        <f>IF('5 б'!C36="м",X103,IF('5 б'!C36="ж",Y103,"*"))</f>
        <v>*</v>
      </c>
      <c r="X103" s="18">
        <f>IF(G36=0,0,IF(G36&gt;6.4,0,IF(G36&lt;4.3,70,LOOKUP(G36,{4.3,4.4,4.5,4.6,4.7,4.8,4.9,5,5.1,5.2,5.3,5.4,5.5,5.6,5.7,5.8,5.9,6,6.1,6.2,6.3,6.4},{70,68,65,62,58,54,50,45,40,36,32,28,24,21,18,15,12,9,7,5,3,1}))))</f>
        <v>0</v>
      </c>
      <c r="Y103" s="18">
        <f>IF(G36=0,0,IF(G36&gt;6.7,0,IF(G36&lt;4.5,70,LOOKUP(G36,{4.5,4.6,4.7,4.8,4.9,5,5.1,5.2,5.3,5.4,5.5,5.6,5.7,5.8,5.9,6,6.1,6.2,6.3,6.4,6.5,6.6,6.7},{70,68,66,64,61,58,54,50,45,40,36,32,28,24,21,18,15,12,9,7,5,3,1}))))</f>
        <v>0</v>
      </c>
      <c r="Z103" s="18" t="str">
        <f>IF('5 б'!C36="м",AA103,IF('5 б'!C36="ж",AB103,"*"))</f>
        <v>*</v>
      </c>
      <c r="AA103" s="18">
        <f>IF(G36=0,0,IF(G36&gt;6.2,0,IF(G36&lt;4.2,70,LOOKUP(G36,{4.2,4.3,4.4,4.5,4.6,4.7,4.8,4.9,5,5.1,5.2,5.3,5.4,5.5,5.6,5.7,5.8,5.9,6,6.1,6.2},{70,68,65,62,58,54,50,45,40,36,32,28,24,20,16,13,10,7,5,3,1}))))</f>
        <v>0</v>
      </c>
      <c r="AB103" s="18">
        <f>IF(G36=0,0,IF(G36&gt;6.5,0,IF(G36&lt;4.4,70,LOOKUP(G36,{4.4,4.5,4.6,4.7,4.8,4.9,5,5.1,5.2,5.3,5.4,5.5,5.6,5.7,5.8,5.9,6,6.1,6.2,6.3,6.4,6.5},{70,68,66,64,61,58,54,50,45,40,35,31,27,23,19,16,13,10,7,5,3,1}))))</f>
        <v>0</v>
      </c>
      <c r="AC103" s="18" t="str">
        <f>IF('5 б'!C36="м",AD103,IF('5 б'!C36="ж",AE103,"*"))</f>
        <v>*</v>
      </c>
      <c r="AD103" s="18">
        <v>0</v>
      </c>
      <c r="AE103" s="18">
        <v>0</v>
      </c>
      <c r="AF103" s="18" t="str">
        <f>IF('5 б'!C36="м",AG103,IF('5 б'!C36="ж",AH103,"*"))</f>
        <v>*</v>
      </c>
      <c r="AG103" s="18">
        <v>0</v>
      </c>
      <c r="AH103" s="18">
        <v>0</v>
      </c>
      <c r="AI103" s="18" t="str">
        <f>IF('5 б'!C36="м",AJ103,IF('5 б'!C36="ж",AK103,"*"))</f>
        <v>*</v>
      </c>
      <c r="AJ103" s="18">
        <v>0</v>
      </c>
      <c r="AK103" s="18">
        <v>0</v>
      </c>
      <c r="AL103" s="18" t="str">
        <f t="shared" si="12"/>
        <v>*</v>
      </c>
    </row>
    <row r="104" spans="2:38" ht="12.75" hidden="1" x14ac:dyDescent="0.2">
      <c r="C104" s="19"/>
      <c r="D104" s="16"/>
      <c r="E104" s="18" t="str">
        <f>IF('5 б'!C37="м",F104,IF('5 б'!C37="ж",G104,"*"))</f>
        <v>*</v>
      </c>
      <c r="F104" s="18">
        <f>IF(G37=0,0,IF(G37&gt;7.7,0,IF(G37&lt;5.4,70,LOOKUP(G37,{5.4,5.5,5.6,5.7,5.8,5.9,6,6.1,6.2,6.3,6.4,6.5,6.6,6.7,6.8,6.9,7,7.1,7.2,7.3,7.4,7.5,7.6,7.7},{70,68,66,64,62,59,56,53,50,46,42,38,35,32,29,26,23,20,17,14,11,8,5,1}))))</f>
        <v>0</v>
      </c>
      <c r="G104" s="18">
        <f>IF(G37=0,0,IF(G37&gt;8.1,0,IF(G37&lt;5.7,70,LOOKUP(G37,{5.7,5.8,5.9,6,6.1,6.2,6.3,6.4,6.5,6.6,6.7,6.8,6.9,7,7.1,7.2,7.3,7.4,7.5,7.6,7.7,7.8,7.9,8,8.1},{70,68,66,64,62,59,56,53,50,46,42,38,35,32,29,26,23,20,17,14,11,8,5,3,1}))))</f>
        <v>0</v>
      </c>
      <c r="H104" s="18" t="str">
        <f>IF('5 б'!C37="м",I104,IF('5 б'!C37="ж",J104,"*"))</f>
        <v>*</v>
      </c>
      <c r="I104" s="18">
        <f>IF(G37=0,0,IF(G37&gt;7.5,0,IF(G37&lt;5.2,70,LOOKUP(G37,{5.2,5.3,5.4,5.5,5.6,5.7,5.8,5.9,6,6.1,6.2,6.3,6.4,6.5,6.6,6.7,6.8,6.9,7,7.1,7.2,7.3,7.4,7.5},{70,68,66,64,62,59,56,53,50,46,42,38,35,32,29,26,23,20,17,14,11,8,5,1}))))</f>
        <v>0</v>
      </c>
      <c r="J104" s="18">
        <f>IF(G37=0,0,IF(G37&gt;7.9,0,IF(G37&lt;5.5,70,LOOKUP(G37,{5.5,5.6,5.7,5.8,5.9,6,6.1,6.2,6.3,6.4,6.5,6.6,6.7,6.8,6.9,7,7.1,7.2,7.3,7.4,7.5,7.6,7.7,7.8,7.9},{70,68,66,64,62,59,56,53,50,46,42,38,35,32,29,26,23,20,17,14,11,8,5,3,1}))))</f>
        <v>0</v>
      </c>
      <c r="K104" s="18" t="str">
        <f>IF('5 б'!C37="м",L104,IF('5 б'!C37="ж",M104,"*"))</f>
        <v>*</v>
      </c>
      <c r="L104" s="18">
        <f>IF(G37=0,0,IF(G37&gt;7.4,0,IF(G37&lt;5,70,LOOKUP(G37,{5,5.1,5.2,5.3,5.4,5.5,5.6,5.7,5.8,5.9,6,6.1,6.2,6.3,6.4,6.5,6.6,6.7,6.8,6.9,7,7.1,7.2,7.3,7.4},{70,68,66,64,62,59,56,53,50,46,42,38,35,32,29,26,23,20,17,14,11,8,5,3,1}))))</f>
        <v>0</v>
      </c>
      <c r="M104" s="18">
        <f>IF(G37=0,0,IF(G37&gt;7.7,0,IF(G37&lt;5.3,70,LOOKUP(G37,{5.3,5.4,5.5,5.6,5.7,5.8,5.9,6,6.1,6.2,6.3,6.4,6.5,6.6,6.7,6.8,6.9,7,7.1,7.2,7.3,7.4,7.5,7.6,7.7},{70,68,66,64,62,59,56,53,50,46,42,38,35,32,29,26,23,20,17,14,11,8,5,3,1}))))</f>
        <v>0</v>
      </c>
      <c r="N104" s="18" t="str">
        <f>IF('5 б'!C37="м",O104,IF('5 б'!C37="ж",P104,"*"))</f>
        <v>*</v>
      </c>
      <c r="O104" s="18">
        <f>IF(G37=0,0,IF(G37&gt;7.2,0,IF(G37&lt;4.8,70,LOOKUP(G37,{4.8,4.9,5,5.1,5.2,5.3,5.4,5.5,5.6,5.7,5.8,5.9,6,6.1,6.2,6.3,6.4,6.5,6.6,6.7,6.8,6.9,7,7.1,7.2},{70,68,66,64,62,59,56,53,50,46,42,38,35,32,29,26,23,20,17,14,11,8,5,3,1}))))</f>
        <v>0</v>
      </c>
      <c r="P104" s="18">
        <f>IF(G37=0,0,IF(G37&gt;7.5,0,IF(G37&lt;5.1,70,LOOKUP(G37,{5.1,5.2,5.3,5.4,5.5,5.6,5.7,5.8,5.9,6,6.1,6.2,6.3,6.4,6.5,6.6,6.7,6.8,6.9,7,7.1,7.2,7.3,7.4,7.5},{70,68,66,64,62,59,56,53,50,46,42,38,35,32,29,26,23,20,17,14,11,8,5,3,1}))))</f>
        <v>0</v>
      </c>
      <c r="Q104" s="18" t="str">
        <f>IF('5 б'!C37="м",R104,IF('5 б'!C37="ж",S104,"*"))</f>
        <v>*</v>
      </c>
      <c r="R104" s="18">
        <f>IF(G37=0,0,IF(G37&gt;6.9,0,IF(G37&lt;4.6,70,LOOKUP(G37,{4.6,4.7,4.8,4.9,5,5.1,5.2,5.3,5.4,5.5,5.6,5.7,5.8,5.9,6,6.1,6.2,6.3,6.4,6.5,6.6,6.7,6.8,6.9},{70,68,66,63,60,57,54,50,45,40,36,32,29,26,23,20,17,14,11,9,7,5,3,1}))))</f>
        <v>0</v>
      </c>
      <c r="S104" s="18">
        <f>IF(G37=0,0,IF(G37&gt;7.1,0,IF(G37&lt;4.8,70,LOOKUP(G37,{4.8,4.9,5,5.1,5.2,5.3,5.4,5.5,5.6,5.7,5.8,5.9,6,6.1,6.2,6.3,6.4,6.5,6.6,6.7,6.8,6.9,7,7.1},{70,68,66,64,62,60,57,54,50,45,40,35,31,27,23,20,17,14,11,9,7,5,3,1}))))</f>
        <v>0</v>
      </c>
      <c r="T104" s="18" t="str">
        <f>IF('5 б'!C37="м",U104,IF('5 б'!C37="ж",V104,"*"))</f>
        <v>*</v>
      </c>
      <c r="U104" s="18">
        <f>IF(G37=0,0,IF(G37&gt;6.6,0,IF(G37&lt;4.4,70,LOOKUP(G37,{4.4,4.5,4.6,4.7,4.8,4.9,5,5.1,5.2,5.3,5.4,5.5,5.6,5.7,5.8,5.9,6,6.1,6.2,6.3,6.4,6.5,6.6},{70,68,65,62,59,56,53,50,45,40,35,30,26,22,18,15,13,11,9,7,5,3,1}))))</f>
        <v>0</v>
      </c>
      <c r="V104" s="18">
        <f>IF(G37=0,0,IF(G37&gt;6.9,0,IF(G37&lt;4.6,70,LOOKUP(G37,{4.6,4.7,4.8,4.9,5,5.1,5.2,5.3,5.4,5.5,5.6,5.7,5.8,5.9,6,6.1,6.2,6.3,6.4,6.5,6.6,6.7,6.8,6.9},{70,68,66,64,62,59,56,53,50,45,40,35,30,26,22,19,16,13,11,9,7,5,3,1}))))</f>
        <v>0</v>
      </c>
      <c r="W104" s="18" t="str">
        <f>IF('5 б'!C37="м",X104,IF('5 б'!C37="ж",Y104,"*"))</f>
        <v>*</v>
      </c>
      <c r="X104" s="18">
        <f>IF(G37=0,0,IF(G37&gt;6.4,0,IF(G37&lt;4.3,70,LOOKUP(G37,{4.3,4.4,4.5,4.6,4.7,4.8,4.9,5,5.1,5.2,5.3,5.4,5.5,5.6,5.7,5.8,5.9,6,6.1,6.2,6.3,6.4},{70,68,65,62,58,54,50,45,40,36,32,28,24,21,18,15,12,9,7,5,3,1}))))</f>
        <v>0</v>
      </c>
      <c r="Y104" s="18">
        <f>IF(G37=0,0,IF(G37&gt;6.7,0,IF(G37&lt;4.5,70,LOOKUP(G37,{4.5,4.6,4.7,4.8,4.9,5,5.1,5.2,5.3,5.4,5.5,5.6,5.7,5.8,5.9,6,6.1,6.2,6.3,6.4,6.5,6.6,6.7},{70,68,66,64,61,58,54,50,45,40,36,32,28,24,21,18,15,12,9,7,5,3,1}))))</f>
        <v>0</v>
      </c>
      <c r="Z104" s="18" t="str">
        <f>IF('5 б'!C37="м",AA104,IF('5 б'!C37="ж",AB104,"*"))</f>
        <v>*</v>
      </c>
      <c r="AA104" s="18">
        <f>IF(G37=0,0,IF(G37&gt;6.2,0,IF(G37&lt;4.2,70,LOOKUP(G37,{4.2,4.3,4.4,4.5,4.6,4.7,4.8,4.9,5,5.1,5.2,5.3,5.4,5.5,5.6,5.7,5.8,5.9,6,6.1,6.2},{70,68,65,62,58,54,50,45,40,36,32,28,24,20,16,13,10,7,5,3,1}))))</f>
        <v>0</v>
      </c>
      <c r="AB104" s="18">
        <f>IF(G37=0,0,IF(G37&gt;6.5,0,IF(G37&lt;4.4,70,LOOKUP(G37,{4.4,4.5,4.6,4.7,4.8,4.9,5,5.1,5.2,5.3,5.4,5.5,5.6,5.7,5.8,5.9,6,6.1,6.2,6.3,6.4,6.5},{70,68,66,64,61,58,54,50,45,40,35,31,27,23,19,16,13,10,7,5,3,1}))))</f>
        <v>0</v>
      </c>
      <c r="AC104" s="18" t="str">
        <f>IF('5 б'!C37="м",AD104,IF('5 б'!C37="ж",AE104,"*"))</f>
        <v>*</v>
      </c>
      <c r="AD104" s="18">
        <v>0</v>
      </c>
      <c r="AE104" s="18">
        <v>0</v>
      </c>
      <c r="AF104" s="18" t="str">
        <f>IF('5 б'!C37="м",AG104,IF('5 б'!C37="ж",AH104,"*"))</f>
        <v>*</v>
      </c>
      <c r="AG104" s="18">
        <v>0</v>
      </c>
      <c r="AH104" s="18">
        <v>0</v>
      </c>
      <c r="AI104" s="18" t="str">
        <f>IF('5 б'!C37="м",AJ104,IF('5 б'!C37="ж",AK104,"*"))</f>
        <v>*</v>
      </c>
      <c r="AJ104" s="18">
        <v>0</v>
      </c>
      <c r="AK104" s="18">
        <v>0</v>
      </c>
      <c r="AL104" s="18" t="str">
        <f t="shared" si="12"/>
        <v>*</v>
      </c>
    </row>
    <row r="105" spans="2:38" ht="12.75" hidden="1" x14ac:dyDescent="0.2">
      <c r="C105" s="19"/>
      <c r="D105" s="16"/>
      <c r="E105" s="18" t="str">
        <f>IF('5 б'!C38="м",F105,IF('5 б'!C38="ж",G105,"*"))</f>
        <v>*</v>
      </c>
      <c r="F105" s="18">
        <f>IF(G38=0,0,IF(G38&gt;7.7,0,IF(G38&lt;5.4,70,LOOKUP(G38,{5.4,5.5,5.6,5.7,5.8,5.9,6,6.1,6.2,6.3,6.4,6.5,6.6,6.7,6.8,6.9,7,7.1,7.2,7.3,7.4,7.5,7.6,7.7},{70,68,66,64,62,59,56,53,50,46,42,38,35,32,29,26,23,20,17,14,11,8,5,1}))))</f>
        <v>0</v>
      </c>
      <c r="G105" s="18">
        <f>IF(G38=0,0,IF(G38&gt;8.1,0,IF(G38&lt;5.7,70,LOOKUP(G38,{5.7,5.8,5.9,6,6.1,6.2,6.3,6.4,6.5,6.6,6.7,6.8,6.9,7,7.1,7.2,7.3,7.4,7.5,7.6,7.7,7.8,7.9,8,8.1},{70,68,66,64,62,59,56,53,50,46,42,38,35,32,29,26,23,20,17,14,11,8,5,3,1}))))</f>
        <v>0</v>
      </c>
      <c r="H105" s="18" t="str">
        <f>IF('5 б'!C38="м",I105,IF('5 б'!C38="ж",J105,"*"))</f>
        <v>*</v>
      </c>
      <c r="I105" s="18">
        <f>IF(G38=0,0,IF(G38&gt;7.5,0,IF(G38&lt;5.2,70,LOOKUP(G38,{5.2,5.3,5.4,5.5,5.6,5.7,5.8,5.9,6,6.1,6.2,6.3,6.4,6.5,6.6,6.7,6.8,6.9,7,7.1,7.2,7.3,7.4,7.5},{70,68,66,64,62,59,56,53,50,46,42,38,35,32,29,26,23,20,17,14,11,8,5,1}))))</f>
        <v>0</v>
      </c>
      <c r="J105" s="18">
        <f>IF(G38=0,0,IF(G38&gt;7.9,0,IF(G38&lt;5.5,70,LOOKUP(G38,{5.5,5.6,5.7,5.8,5.9,6,6.1,6.2,6.3,6.4,6.5,6.6,6.7,6.8,6.9,7,7.1,7.2,7.3,7.4,7.5,7.6,7.7,7.8,7.9},{70,68,66,64,62,59,56,53,50,46,42,38,35,32,29,26,23,20,17,14,11,8,5,3,1}))))</f>
        <v>0</v>
      </c>
      <c r="K105" s="18" t="str">
        <f>IF('5 б'!C38="м",L105,IF('5 б'!C38="ж",M105,"*"))</f>
        <v>*</v>
      </c>
      <c r="L105" s="18">
        <f>IF(G38=0,0,IF(G38&gt;7.4,0,IF(G38&lt;5,70,LOOKUP(G38,{5,5.1,5.2,5.3,5.4,5.5,5.6,5.7,5.8,5.9,6,6.1,6.2,6.3,6.4,6.5,6.6,6.7,6.8,6.9,7,7.1,7.2,7.3,7.4},{70,68,66,64,62,59,56,53,50,46,42,38,35,32,29,26,23,20,17,14,11,8,5,3,1}))))</f>
        <v>0</v>
      </c>
      <c r="M105" s="18">
        <f>IF(G38=0,0,IF(G38&gt;7.7,0,IF(G38&lt;5.3,70,LOOKUP(G38,{5.3,5.4,5.5,5.6,5.7,5.8,5.9,6,6.1,6.2,6.3,6.4,6.5,6.6,6.7,6.8,6.9,7,7.1,7.2,7.3,7.4,7.5,7.6,7.7},{70,68,66,64,62,59,56,53,50,46,42,38,35,32,29,26,23,20,17,14,11,8,5,3,1}))))</f>
        <v>0</v>
      </c>
      <c r="N105" s="18" t="str">
        <f>IF('5 б'!C38="м",O105,IF('5 б'!C38="ж",P105,"*"))</f>
        <v>*</v>
      </c>
      <c r="O105" s="18">
        <f>IF(G38=0,0,IF(G38&gt;7.2,0,IF(G38&lt;4.8,70,LOOKUP(G38,{4.8,4.9,5,5.1,5.2,5.3,5.4,5.5,5.6,5.7,5.8,5.9,6,6.1,6.2,6.3,6.4,6.5,6.6,6.7,6.8,6.9,7,7.1,7.2},{70,68,66,64,62,59,56,53,50,46,42,38,35,32,29,26,23,20,17,14,11,8,5,3,1}))))</f>
        <v>0</v>
      </c>
      <c r="P105" s="18">
        <f>IF(G38=0,0,IF(G38&gt;7.5,0,IF(G38&lt;5.1,70,LOOKUP(G38,{5.1,5.2,5.3,5.4,5.5,5.6,5.7,5.8,5.9,6,6.1,6.2,6.3,6.4,6.5,6.6,6.7,6.8,6.9,7,7.1,7.2,7.3,7.4,7.5},{70,68,66,64,62,59,56,53,50,46,42,38,35,32,29,26,23,20,17,14,11,8,5,3,1}))))</f>
        <v>0</v>
      </c>
      <c r="Q105" s="18" t="str">
        <f>IF('5 б'!C38="м",R105,IF('5 б'!C38="ж",S105,"*"))</f>
        <v>*</v>
      </c>
      <c r="R105" s="18">
        <f>IF(G38=0,0,IF(G38&gt;6.9,0,IF(G38&lt;4.6,70,LOOKUP(G38,{4.6,4.7,4.8,4.9,5,5.1,5.2,5.3,5.4,5.5,5.6,5.7,5.8,5.9,6,6.1,6.2,6.3,6.4,6.5,6.6,6.7,6.8,6.9},{70,68,66,63,60,57,54,50,45,40,36,32,29,26,23,20,17,14,11,9,7,5,3,1}))))</f>
        <v>0</v>
      </c>
      <c r="S105" s="18">
        <f>IF(G38=0,0,IF(G38&gt;7.1,0,IF(G38&lt;4.8,70,LOOKUP(G38,{4.8,4.9,5,5.1,5.2,5.3,5.4,5.5,5.6,5.7,5.8,5.9,6,6.1,6.2,6.3,6.4,6.5,6.6,6.7,6.8,6.9,7,7.1},{70,68,66,64,62,60,57,54,50,45,40,35,31,27,23,20,17,14,11,9,7,5,3,1}))))</f>
        <v>0</v>
      </c>
      <c r="T105" s="18" t="str">
        <f>IF('5 б'!C38="м",U105,IF('5 б'!C38="ж",V105,"*"))</f>
        <v>*</v>
      </c>
      <c r="U105" s="18">
        <f>IF(G38=0,0,IF(G38&gt;6.6,0,IF(G38&lt;4.4,70,LOOKUP(G38,{4.4,4.5,4.6,4.7,4.8,4.9,5,5.1,5.2,5.3,5.4,5.5,5.6,5.7,5.8,5.9,6,6.1,6.2,6.3,6.4,6.5,6.6},{70,68,65,62,59,56,53,50,45,40,35,30,26,22,18,15,13,11,9,7,5,3,1}))))</f>
        <v>0</v>
      </c>
      <c r="V105" s="18">
        <f>IF(G38=0,0,IF(G38&gt;6.9,0,IF(G38&lt;4.6,70,LOOKUP(G38,{4.6,4.7,4.8,4.9,5,5.1,5.2,5.3,5.4,5.5,5.6,5.7,5.8,5.9,6,6.1,6.2,6.3,6.4,6.5,6.6,6.7,6.8,6.9},{70,68,66,64,62,59,56,53,50,45,40,35,30,26,22,19,16,13,11,9,7,5,3,1}))))</f>
        <v>0</v>
      </c>
      <c r="W105" s="18" t="str">
        <f>IF('5 б'!C38="м",X105,IF('5 б'!C38="ж",Y105,"*"))</f>
        <v>*</v>
      </c>
      <c r="X105" s="18">
        <f>IF(G38=0,0,IF(G38&gt;6.4,0,IF(G38&lt;4.3,70,LOOKUP(G38,{4.3,4.4,4.5,4.6,4.7,4.8,4.9,5,5.1,5.2,5.3,5.4,5.5,5.6,5.7,5.8,5.9,6,6.1,6.2,6.3,6.4},{70,68,65,62,58,54,50,45,40,36,32,28,24,21,18,15,12,9,7,5,3,1}))))</f>
        <v>0</v>
      </c>
      <c r="Y105" s="18">
        <f>IF(G38=0,0,IF(G38&gt;6.7,0,IF(G38&lt;4.5,70,LOOKUP(G38,{4.5,4.6,4.7,4.8,4.9,5,5.1,5.2,5.3,5.4,5.5,5.6,5.7,5.8,5.9,6,6.1,6.2,6.3,6.4,6.5,6.6,6.7},{70,68,66,64,61,58,54,50,45,40,36,32,28,24,21,18,15,12,9,7,5,3,1}))))</f>
        <v>0</v>
      </c>
      <c r="Z105" s="18" t="str">
        <f>IF('5 б'!C38="м",AA105,IF('5 б'!C38="ж",AB105,"*"))</f>
        <v>*</v>
      </c>
      <c r="AA105" s="18">
        <f>IF(G38=0,0,IF(G38&gt;6.2,0,IF(G38&lt;4.2,70,LOOKUP(G38,{4.2,4.3,4.4,4.5,4.6,4.7,4.8,4.9,5,5.1,5.2,5.3,5.4,5.5,5.6,5.7,5.8,5.9,6,6.1,6.2},{70,68,65,62,58,54,50,45,40,36,32,28,24,20,16,13,10,7,5,3,1}))))</f>
        <v>0</v>
      </c>
      <c r="AB105" s="18">
        <f>IF(G38=0,0,IF(G38&gt;6.5,0,IF(G38&lt;4.4,70,LOOKUP(G38,{4.4,4.5,4.6,4.7,4.8,4.9,5,5.1,5.2,5.3,5.4,5.5,5.6,5.7,5.8,5.9,6,6.1,6.2,6.3,6.4,6.5},{70,68,66,64,61,58,54,50,45,40,35,31,27,23,19,16,13,10,7,5,3,1}))))</f>
        <v>0</v>
      </c>
      <c r="AC105" s="18" t="str">
        <f>IF('5 б'!C38="м",AD105,IF('5 б'!C38="ж",AE105,"*"))</f>
        <v>*</v>
      </c>
      <c r="AD105" s="18">
        <v>0</v>
      </c>
      <c r="AE105" s="18">
        <v>0</v>
      </c>
      <c r="AF105" s="18" t="str">
        <f>IF('5 б'!C38="м",AG105,IF('5 б'!C38="ж",AH105,"*"))</f>
        <v>*</v>
      </c>
      <c r="AG105" s="18">
        <v>0</v>
      </c>
      <c r="AH105" s="18">
        <v>0</v>
      </c>
      <c r="AI105" s="18" t="str">
        <f>IF('5 б'!C38="м",AJ105,IF('5 б'!C38="ж",AK105,"*"))</f>
        <v>*</v>
      </c>
      <c r="AJ105" s="18">
        <v>0</v>
      </c>
      <c r="AK105" s="18">
        <v>0</v>
      </c>
      <c r="AL105" s="18" t="str">
        <f t="shared" si="12"/>
        <v>*</v>
      </c>
    </row>
    <row r="106" spans="2:38" ht="12.75" hidden="1" x14ac:dyDescent="0.2">
      <c r="C106" s="19"/>
      <c r="D106" s="16"/>
      <c r="E106" s="18" t="str">
        <f>IF('5 б'!C39="м",F106,IF('5 б'!C39="ж",G106,"*"))</f>
        <v>*</v>
      </c>
      <c r="F106" s="18">
        <f>IF(G39=0,0,IF(G39&gt;7.7,0,IF(G39&lt;5.4,70,LOOKUP(G39,{5.4,5.5,5.6,5.7,5.8,5.9,6,6.1,6.2,6.3,6.4,6.5,6.6,6.7,6.8,6.9,7,7.1,7.2,7.3,7.4,7.5,7.6,7.7},{70,68,66,64,62,59,56,53,50,46,42,38,35,32,29,26,23,20,17,14,11,8,5,1}))))</f>
        <v>0</v>
      </c>
      <c r="G106" s="18">
        <f>IF(G39=0,0,IF(G39&gt;8.1,0,IF(G39&lt;5.7,70,LOOKUP(G39,{5.7,5.8,5.9,6,6.1,6.2,6.3,6.4,6.5,6.6,6.7,6.8,6.9,7,7.1,7.2,7.3,7.4,7.5,7.6,7.7,7.8,7.9,8,8.1},{70,68,66,64,62,59,56,53,50,46,42,38,35,32,29,26,23,20,17,14,11,8,5,3,1}))))</f>
        <v>0</v>
      </c>
      <c r="H106" s="18" t="str">
        <f>IF('5 б'!C39="м",I106,IF('5 б'!C39="ж",J106,"*"))</f>
        <v>*</v>
      </c>
      <c r="I106" s="18">
        <f>IF(G39=0,0,IF(G39&gt;7.5,0,IF(G39&lt;5.2,70,LOOKUP(G39,{5.2,5.3,5.4,5.5,5.6,5.7,5.8,5.9,6,6.1,6.2,6.3,6.4,6.5,6.6,6.7,6.8,6.9,7,7.1,7.2,7.3,7.4,7.5},{70,68,66,64,62,59,56,53,50,46,42,38,35,32,29,26,23,20,17,14,11,8,5,1}))))</f>
        <v>0</v>
      </c>
      <c r="J106" s="18">
        <f>IF(G39=0,0,IF(G39&gt;7.9,0,IF(G39&lt;5.5,70,LOOKUP(G39,{5.5,5.6,5.7,5.8,5.9,6,6.1,6.2,6.3,6.4,6.5,6.6,6.7,6.8,6.9,7,7.1,7.2,7.3,7.4,7.5,7.6,7.7,7.8,7.9},{70,68,66,64,62,59,56,53,50,46,42,38,35,32,29,26,23,20,17,14,11,8,5,3,1}))))</f>
        <v>0</v>
      </c>
      <c r="K106" s="18" t="str">
        <f>IF('5 б'!C39="м",L106,IF('5 б'!C39="ж",M106,"*"))</f>
        <v>*</v>
      </c>
      <c r="L106" s="18">
        <f>IF(G39=0,0,IF(G39&gt;7.4,0,IF(G39&lt;5,70,LOOKUP(G39,{5,5.1,5.2,5.3,5.4,5.5,5.6,5.7,5.8,5.9,6,6.1,6.2,6.3,6.4,6.5,6.6,6.7,6.8,6.9,7,7.1,7.2,7.3,7.4},{70,68,66,64,62,59,56,53,50,46,42,38,35,32,29,26,23,20,17,14,11,8,5,3,1}))))</f>
        <v>0</v>
      </c>
      <c r="M106" s="18">
        <f>IF(G39=0,0,IF(G39&gt;7.7,0,IF(G39&lt;5.3,70,LOOKUP(G39,{5.3,5.4,5.5,5.6,5.7,5.8,5.9,6,6.1,6.2,6.3,6.4,6.5,6.6,6.7,6.8,6.9,7,7.1,7.2,7.3,7.4,7.5,7.6,7.7},{70,68,66,64,62,59,56,53,50,46,42,38,35,32,29,26,23,20,17,14,11,8,5,3,1}))))</f>
        <v>0</v>
      </c>
      <c r="N106" s="18" t="str">
        <f>IF('5 б'!C39="м",O106,IF('5 б'!C39="ж",P106,"*"))</f>
        <v>*</v>
      </c>
      <c r="O106" s="18">
        <f>IF(G39=0,0,IF(G39&gt;7.2,0,IF(G39&lt;4.8,70,LOOKUP(G39,{4.8,4.9,5,5.1,5.2,5.3,5.4,5.5,5.6,5.7,5.8,5.9,6,6.1,6.2,6.3,6.4,6.5,6.6,6.7,6.8,6.9,7,7.1,7.2},{70,68,66,64,62,59,56,53,50,46,42,38,35,32,29,26,23,20,17,14,11,8,5,3,1}))))</f>
        <v>0</v>
      </c>
      <c r="P106" s="18">
        <f>IF(G39=0,0,IF(G39&gt;7.5,0,IF(G39&lt;5.1,70,LOOKUP(G39,{5.1,5.2,5.3,5.4,5.5,5.6,5.7,5.8,5.9,6,6.1,6.2,6.3,6.4,6.5,6.6,6.7,6.8,6.9,7,7.1,7.2,7.3,7.4,7.5},{70,68,66,64,62,59,56,53,50,46,42,38,35,32,29,26,23,20,17,14,11,8,5,3,1}))))</f>
        <v>0</v>
      </c>
      <c r="Q106" s="18" t="str">
        <f>IF('5 б'!C39="м",R106,IF('5 б'!C39="ж",S106,"*"))</f>
        <v>*</v>
      </c>
      <c r="R106" s="18">
        <f>IF(G39=0,0,IF(G39&gt;6.9,0,IF(G39&lt;4.6,70,LOOKUP(G39,{4.6,4.7,4.8,4.9,5,5.1,5.2,5.3,5.4,5.5,5.6,5.7,5.8,5.9,6,6.1,6.2,6.3,6.4,6.5,6.6,6.7,6.8,6.9},{70,68,66,63,60,57,54,50,45,40,36,32,29,26,23,20,17,14,11,9,7,5,3,1}))))</f>
        <v>0</v>
      </c>
      <c r="S106" s="18">
        <f>IF(G39=0,0,IF(G39&gt;7.1,0,IF(G39&lt;4.8,70,LOOKUP(G39,{4.8,4.9,5,5.1,5.2,5.3,5.4,5.5,5.6,5.7,5.8,5.9,6,6.1,6.2,6.3,6.4,6.5,6.6,6.7,6.8,6.9,7,7.1},{70,68,66,64,62,60,57,54,50,45,40,35,31,27,23,20,17,14,11,9,7,5,3,1}))))</f>
        <v>0</v>
      </c>
      <c r="T106" s="18" t="str">
        <f>IF('5 б'!C39="м",U106,IF('5 б'!C39="ж",V106,"*"))</f>
        <v>*</v>
      </c>
      <c r="U106" s="18">
        <f>IF(G39=0,0,IF(G39&gt;6.6,0,IF(G39&lt;4.4,70,LOOKUP(G39,{4.4,4.5,4.6,4.7,4.8,4.9,5,5.1,5.2,5.3,5.4,5.5,5.6,5.7,5.8,5.9,6,6.1,6.2,6.3,6.4,6.5,6.6},{70,68,65,62,59,56,53,50,45,40,35,30,26,22,18,15,13,11,9,7,5,3,1}))))</f>
        <v>0</v>
      </c>
      <c r="V106" s="18">
        <f>IF(G39=0,0,IF(G39&gt;6.9,0,IF(G39&lt;4.6,70,LOOKUP(G39,{4.6,4.7,4.8,4.9,5,5.1,5.2,5.3,5.4,5.5,5.6,5.7,5.8,5.9,6,6.1,6.2,6.3,6.4,6.5,6.6,6.7,6.8,6.9},{70,68,66,64,62,59,56,53,50,45,40,35,30,26,22,19,16,13,11,9,7,5,3,1}))))</f>
        <v>0</v>
      </c>
      <c r="W106" s="18" t="str">
        <f>IF('5 б'!C39="м",X106,IF('5 б'!C39="ж",Y106,"*"))</f>
        <v>*</v>
      </c>
      <c r="X106" s="18">
        <f>IF(G39=0,0,IF(G39&gt;6.4,0,IF(G39&lt;4.3,70,LOOKUP(G39,{4.3,4.4,4.5,4.6,4.7,4.8,4.9,5,5.1,5.2,5.3,5.4,5.5,5.6,5.7,5.8,5.9,6,6.1,6.2,6.3,6.4},{70,68,65,62,58,54,50,45,40,36,32,28,24,21,18,15,12,9,7,5,3,1}))))</f>
        <v>0</v>
      </c>
      <c r="Y106" s="18">
        <f>IF(G39=0,0,IF(G39&gt;6.7,0,IF(G39&lt;4.5,70,LOOKUP(G39,{4.5,4.6,4.7,4.8,4.9,5,5.1,5.2,5.3,5.4,5.5,5.6,5.7,5.8,5.9,6,6.1,6.2,6.3,6.4,6.5,6.6,6.7},{70,68,66,64,61,58,54,50,45,40,36,32,28,24,21,18,15,12,9,7,5,3,1}))))</f>
        <v>0</v>
      </c>
      <c r="Z106" s="18" t="str">
        <f>IF('5 б'!C39="м",AA106,IF('5 б'!C39="ж",AB106,"*"))</f>
        <v>*</v>
      </c>
      <c r="AA106" s="18">
        <f>IF(G39=0,0,IF(G39&gt;6.2,0,IF(G39&lt;4.2,70,LOOKUP(G39,{4.2,4.3,4.4,4.5,4.6,4.7,4.8,4.9,5,5.1,5.2,5.3,5.4,5.5,5.6,5.7,5.8,5.9,6,6.1,6.2},{70,68,65,62,58,54,50,45,40,36,32,28,24,20,16,13,10,7,5,3,1}))))</f>
        <v>0</v>
      </c>
      <c r="AB106" s="18">
        <f>IF(G39=0,0,IF(G39&gt;6.5,0,IF(G39&lt;4.4,70,LOOKUP(G39,{4.4,4.5,4.6,4.7,4.8,4.9,5,5.1,5.2,5.3,5.4,5.5,5.6,5.7,5.8,5.9,6,6.1,6.2,6.3,6.4,6.5},{70,68,66,64,61,58,54,50,45,40,35,31,27,23,19,16,13,10,7,5,3,1}))))</f>
        <v>0</v>
      </c>
      <c r="AC106" s="18" t="str">
        <f>IF('5 б'!C39="м",AD106,IF('5 б'!C39="ж",AE106,"*"))</f>
        <v>*</v>
      </c>
      <c r="AD106" s="18">
        <v>0</v>
      </c>
      <c r="AE106" s="18">
        <v>0</v>
      </c>
      <c r="AF106" s="18" t="str">
        <f>IF('5 б'!C39="м",AG106,IF('5 б'!C39="ж",AH106,"*"))</f>
        <v>*</v>
      </c>
      <c r="AG106" s="18">
        <v>0</v>
      </c>
      <c r="AH106" s="18">
        <v>0</v>
      </c>
      <c r="AI106" s="18" t="str">
        <f>IF('5 б'!C39="м",AJ106,IF('5 б'!C39="ж",AK106,"*"))</f>
        <v>*</v>
      </c>
      <c r="AJ106" s="18">
        <v>0</v>
      </c>
      <c r="AK106" s="18">
        <v>0</v>
      </c>
      <c r="AL106" s="18" t="str">
        <f t="shared" si="12"/>
        <v>*</v>
      </c>
    </row>
    <row r="107" spans="2:38" ht="12.75" hidden="1" x14ac:dyDescent="0.2">
      <c r="C107" s="19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</row>
    <row r="108" spans="2:38" ht="12.75" hidden="1" x14ac:dyDescent="0.2">
      <c r="C108" s="19"/>
      <c r="D108" s="16"/>
      <c r="E108" s="16" t="s">
        <v>23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</row>
    <row r="109" spans="2:38" ht="12.75" hidden="1" x14ac:dyDescent="0.2">
      <c r="C109" s="19"/>
      <c r="D109" s="16"/>
      <c r="E109" s="16">
        <v>7</v>
      </c>
      <c r="F109" s="16">
        <v>7</v>
      </c>
      <c r="G109" s="16">
        <v>7</v>
      </c>
      <c r="H109" s="16">
        <v>8</v>
      </c>
      <c r="I109" s="16">
        <v>8</v>
      </c>
      <c r="J109" s="16">
        <v>8</v>
      </c>
      <c r="K109" s="16">
        <v>9</v>
      </c>
      <c r="L109" s="16">
        <v>9</v>
      </c>
      <c r="M109" s="16">
        <v>9</v>
      </c>
      <c r="N109" s="16">
        <v>10</v>
      </c>
      <c r="O109" s="16">
        <v>10</v>
      </c>
      <c r="P109" s="16">
        <v>10</v>
      </c>
      <c r="Q109" s="16">
        <v>11</v>
      </c>
      <c r="R109" s="16">
        <v>11</v>
      </c>
      <c r="S109" s="16">
        <v>11</v>
      </c>
      <c r="T109" s="16">
        <v>12</v>
      </c>
      <c r="U109" s="16">
        <v>12</v>
      </c>
      <c r="V109" s="16">
        <v>12</v>
      </c>
      <c r="W109" s="16">
        <v>13</v>
      </c>
      <c r="X109" s="16">
        <v>13</v>
      </c>
      <c r="Y109" s="16">
        <v>13</v>
      </c>
      <c r="Z109" s="16">
        <v>14</v>
      </c>
      <c r="AA109" s="16">
        <v>14</v>
      </c>
      <c r="AB109" s="16">
        <v>14</v>
      </c>
      <c r="AC109" s="16">
        <v>15</v>
      </c>
      <c r="AD109" s="16">
        <v>15</v>
      </c>
      <c r="AE109" s="16">
        <v>15</v>
      </c>
      <c r="AF109" s="16">
        <v>16</v>
      </c>
      <c r="AG109" s="16">
        <v>16</v>
      </c>
      <c r="AH109" s="16">
        <v>16</v>
      </c>
      <c r="AI109" s="16">
        <v>17</v>
      </c>
      <c r="AJ109" s="16">
        <v>17</v>
      </c>
      <c r="AK109" s="16">
        <v>17</v>
      </c>
      <c r="AL109" s="16"/>
    </row>
    <row r="110" spans="2:38" ht="12.75" hidden="1" x14ac:dyDescent="0.2">
      <c r="C110" s="19"/>
      <c r="D110" s="16"/>
      <c r="E110" s="18">
        <f t="shared" ref="E110" si="13">IF(C10="м",F110,IF(C10="ж",G110,"*"))</f>
        <v>70</v>
      </c>
      <c r="F110" s="18">
        <f>IF(I10=0,0,IF(I10&lt;1,0,IF(I10&gt;6,70,LOOKUP(I10,{1,2,3,4,5,6},{43,50,63,68,69,70}))))</f>
        <v>70</v>
      </c>
      <c r="G110" s="18">
        <v>0</v>
      </c>
      <c r="H110" s="18">
        <f t="shared" ref="H110" si="14">IF(C10="м",I110,IF(C10="ж",J110,"*"))</f>
        <v>70</v>
      </c>
      <c r="I110" s="18">
        <f>IF(I10=0,0,IF(I10&lt;1,0,IF(I10&gt;7,70,LOOKUP(I10,{1,2,3,4,5,6,7},{36,43,50,63,68,69,70}))))</f>
        <v>70</v>
      </c>
      <c r="J110" s="18">
        <v>0</v>
      </c>
      <c r="K110" s="18">
        <f t="shared" ref="K110" si="15">IF(C10="м",L110,IF(C10="ж",M110,"*"))</f>
        <v>70</v>
      </c>
      <c r="L110" s="18">
        <f>IF(I10=0,0,IF(I10&lt;1,0,IF(I10&gt;11,70,LOOKUP(I10,{1,2,3,4,5,6,7,8,9,10,11},{20,30,36,43,50,55,62,67,68,69,70}))))</f>
        <v>70</v>
      </c>
      <c r="M110" s="18">
        <v>0</v>
      </c>
      <c r="N110" s="18">
        <f>IF(C10="м",O110,IF(C10="ж",P110,"*"))</f>
        <v>67</v>
      </c>
      <c r="O110" s="18">
        <f>IF(I10=0,0,IF(I10&lt;1,0,IF(I10&gt;15,70,LOOKUP(I10,{1,2,3,4,5,6,7,8,9,10,11,12,13,14,15},{15,20,25,30,36,43,50,55,59,62,65,67,68,69,70}))))</f>
        <v>67</v>
      </c>
      <c r="P110" s="18">
        <v>0</v>
      </c>
      <c r="Q110" s="18">
        <f>IF(C10="м",R110,IF(C10="ж",S110,"*"))</f>
        <v>59</v>
      </c>
      <c r="R110" s="18">
        <f>IF(I10=0,0,IF(I10&lt;1,0,IF(I10&gt;19,70,LOOKUP(I10,{1,2,3,4,5,6,7,8,9,10,11,12,13,14,15,16,17,18,19},{13,17,21,25,29,33,38,44,50,54,57,59,61,63,65,67,68,69,70}))))</f>
        <v>59</v>
      </c>
      <c r="S110" s="18">
        <v>0</v>
      </c>
      <c r="T110" s="18">
        <f>IF(C10="м",U110,IF(C10="ж",V110,"*"))</f>
        <v>54</v>
      </c>
      <c r="U110" s="18">
        <f>IF(I10=0,0,IF(I10&lt;1,0,IF(I10&gt;23,70,LOOKUP(I10,{1,2,3,4,5,6,7,8,9,10,11,12,13,14,15,16,17,18,19,20,21,22,23},{10,13,17,21,25,29,33,37,41,45,50,54,57,60,62,63,64,65,66,67,68,69,70}))))</f>
        <v>54</v>
      </c>
      <c r="V110" s="18">
        <v>0</v>
      </c>
      <c r="W110" s="18">
        <f>IF(C10="м",X110,IF(C10="ж",Y110,"*"))</f>
        <v>46</v>
      </c>
      <c r="X110" s="18">
        <f>IF(I10=0,0,IF(I10&lt;1,0,IF(I10&gt;26,70,LOOKUP(I10,{1,2,3,4,5,6,7,8,9,10,11,12,13,14,15,16,17,18,19,20,21,22,23,24,25,26},{8,11,14,17,20,23,26,30,34,38,42,46,50,53,56,58,60,62,63,64,65,66,67,68,69,70}))))</f>
        <v>46</v>
      </c>
      <c r="Y110" s="18">
        <v>0</v>
      </c>
      <c r="Z110" s="18">
        <f>IF(C10="м",AA110,IF(C10="ж",AB110,"*"))</f>
        <v>42</v>
      </c>
      <c r="AA110" s="18">
        <f>IF(I10=0,0,IF(I10&lt;1,0,IF(I10&gt;28,70,LOOKUP(I10,{1,2,3,4,5,6,7,8,9,10,11,12,13,14,15,16,17,18,19,20,21,22,23,24,25,26,27,28},{4,7,10,13,16,19,22,26,30,34,38,42,46,50,54,57,59,60,61,62,63,64,65,66,67,68,69,70}))))</f>
        <v>42</v>
      </c>
      <c r="AB110" s="18">
        <v>0</v>
      </c>
      <c r="AC110" s="18">
        <f>IF(C10="м",AD110,IF(C10="ж",AE110,"*"))</f>
        <v>38</v>
      </c>
      <c r="AD110" s="18">
        <f>IF(I10=0,0,IF(I10&lt;1,0,IF(I10&gt;30,70,LOOKUP(I10,{1,2,3,4,5,6,7,8,9,10,11,12,13,14,15,16,17,18,19,20,21,22,23,24,25,26,27,28,29,30},{1,4,7,10,13,16,19,22,26,30,34,38,42,46,50,54,57,59,61,63,64,65,66,67,67,68,68,69,69,70}))))</f>
        <v>38</v>
      </c>
      <c r="AE110" s="18">
        <v>0</v>
      </c>
      <c r="AF110" s="18">
        <f>IF(C10="м",AG110,IF(C10="ж",AH110,"*"))</f>
        <v>34</v>
      </c>
      <c r="AG110" s="18">
        <f>IF(I10=0,0,IF(I10&lt;2,0,IF(I10&gt;32,70,LOOKUP(I10,{2,3,4,5,6,7,8,9,10,11,12,13,14,15,16,17,18,19,20,21,22,23,24,25,26,27,28,29,30,31,32},{1,4,7,10,13,16,19,22,26,30,34,38,42,46,50,54,57,59,61,62,63,64,65,66,67,67,68,68,69,69,70}))))</f>
        <v>34</v>
      </c>
      <c r="AH110" s="18">
        <v>0</v>
      </c>
      <c r="AI110" s="18">
        <f>IF(C10="м",AJ110,IF(C10="ж",AK110,"*"))</f>
        <v>30</v>
      </c>
      <c r="AJ110" s="18">
        <f>IF(I10=0,0,IF(I10&lt;3,0,IF(I10&gt;34,70,LOOKUP(I10,{3,4,5,6,7,8,9,10,11,12,13,14,15,16,17,18,19,20,21,22,23,24,25,26,27,28,29,30,31,32,33,34},{1,3,6,9,12,15,18,22,26,30,34,38,42,46,50,54,57,59,61,62,63,64,65,66,66,67,67,68,68,69,69,70}))))</f>
        <v>30</v>
      </c>
      <c r="AK110" s="18">
        <v>0</v>
      </c>
      <c r="AL110" s="18">
        <f>IF(C10&gt;=17,AI110,"*")</f>
        <v>30</v>
      </c>
    </row>
    <row r="111" spans="2:38" ht="12.75" hidden="1" x14ac:dyDescent="0.2">
      <c r="C111" s="19"/>
      <c r="D111" s="16"/>
      <c r="E111" s="18">
        <f t="shared" ref="E111:E139" si="16">IF(C11="м",F111,IF(C11="ж",G111,"*"))</f>
        <v>70</v>
      </c>
      <c r="F111" s="18">
        <f>IF(I11=0,0,IF(I11&lt;1,0,IF(I11&gt;6,70,LOOKUP(I11,{1,2,3,4,5,6},{43,50,63,68,69,70}))))</f>
        <v>70</v>
      </c>
      <c r="G111" s="18">
        <v>0</v>
      </c>
      <c r="H111" s="18">
        <f t="shared" ref="H111:H139" si="17">IF(C11="м",I111,IF(C11="ж",J111,"*"))</f>
        <v>70</v>
      </c>
      <c r="I111" s="18">
        <f>IF(I11=0,0,IF(I11&lt;1,0,IF(I11&gt;7,70,LOOKUP(I11,{1,2,3,4,5,6,7},{36,43,50,63,68,69,70}))))</f>
        <v>70</v>
      </c>
      <c r="J111" s="18">
        <v>0</v>
      </c>
      <c r="K111" s="18">
        <f t="shared" ref="K111:K139" si="18">IF(C11="м",L111,IF(C11="ж",M111,"*"))</f>
        <v>69</v>
      </c>
      <c r="L111" s="18">
        <f>IF(I11=0,0,IF(I11&lt;1,0,IF(I11&gt;11,70,LOOKUP(I11,{1,2,3,4,5,6,7,8,9,10,11},{20,30,36,43,50,55,62,67,68,69,70}))))</f>
        <v>69</v>
      </c>
      <c r="M111" s="18">
        <v>0</v>
      </c>
      <c r="N111" s="18">
        <f t="shared" ref="N111:N139" si="19">IF(C11="м",O111,IF(C11="ж",P111,"*"))</f>
        <v>62</v>
      </c>
      <c r="O111" s="18">
        <f>IF(I11=0,0,IF(I11&lt;1,0,IF(I11&gt;15,70,LOOKUP(I11,{1,2,3,4,5,6,7,8,9,10,11,12,13,14,15},{15,20,25,30,36,43,50,55,59,62,65,67,68,69,70}))))</f>
        <v>62</v>
      </c>
      <c r="P111" s="18">
        <v>0</v>
      </c>
      <c r="Q111" s="18">
        <f t="shared" ref="Q111:Q139" si="20">IF(C11="м",R111,IF(C11="ж",S111,"*"))</f>
        <v>54</v>
      </c>
      <c r="R111" s="18">
        <f>IF(I11=0,0,IF(I11&lt;1,0,IF(I11&gt;19,70,LOOKUP(I11,{1,2,3,4,5,6,7,8,9,10,11,12,13,14,15,16,17,18,19},{13,17,21,25,29,33,38,44,50,54,57,59,61,63,65,67,68,69,70}))))</f>
        <v>54</v>
      </c>
      <c r="S111" s="18">
        <v>0</v>
      </c>
      <c r="T111" s="18">
        <f t="shared" ref="T111:T139" si="21">IF(C11="м",U111,IF(C11="ж",V111,"*"))</f>
        <v>45</v>
      </c>
      <c r="U111" s="18">
        <f>IF(I11=0,0,IF(I11&lt;1,0,IF(I11&gt;23,70,LOOKUP(I11,{1,2,3,4,5,6,7,8,9,10,11,12,13,14,15,16,17,18,19,20,21,22,23},{10,13,17,21,25,29,33,37,41,45,50,54,57,60,62,63,64,65,66,67,68,69,70}))))</f>
        <v>45</v>
      </c>
      <c r="V111" s="18">
        <v>0</v>
      </c>
      <c r="W111" s="18">
        <f t="shared" ref="W111:W139" si="22">IF(C11="м",X111,IF(C11="ж",Y111,"*"))</f>
        <v>38</v>
      </c>
      <c r="X111" s="18">
        <f>IF(I11=0,0,IF(I11&lt;1,0,IF(I11&gt;26,70,LOOKUP(I11,{1,2,3,4,5,6,7,8,9,10,11,12,13,14,15,16,17,18,19,20,21,22,23,24,25,26},{8,11,14,17,20,23,26,30,34,38,42,46,50,53,56,58,60,62,63,64,65,66,67,68,69,70}))))</f>
        <v>38</v>
      </c>
      <c r="Y111" s="18">
        <v>0</v>
      </c>
      <c r="Z111" s="18">
        <f t="shared" ref="Z111:Z139" si="23">IF(C11="м",AA111,IF(C11="ж",AB111,"*"))</f>
        <v>34</v>
      </c>
      <c r="AA111" s="18">
        <f>IF(I11=0,0,IF(I11&lt;1,0,IF(I11&gt;28,70,LOOKUP(I11,{1,2,3,4,5,6,7,8,9,10,11,12,13,14,15,16,17,18,19,20,21,22,23,24,25,26,27,28},{4,7,10,13,16,19,22,26,30,34,38,42,46,50,54,57,59,60,61,62,63,64,65,66,67,68,69,70}))))</f>
        <v>34</v>
      </c>
      <c r="AB111" s="18">
        <v>0</v>
      </c>
      <c r="AC111" s="18">
        <f t="shared" ref="AC111:AC139" si="24">IF(C11="м",AD111,IF(C11="ж",AE111,"*"))</f>
        <v>30</v>
      </c>
      <c r="AD111" s="18">
        <f>IF(I11=0,0,IF(I11&lt;1,0,IF(I11&gt;30,70,LOOKUP(I11,{1,2,3,4,5,6,7,8,9,10,11,12,13,14,15,16,17,18,19,20,21,22,23,24,25,26,27,28,29,30},{1,4,7,10,13,16,19,22,26,30,34,38,42,46,50,54,57,59,61,63,64,65,66,67,67,68,68,69,69,70}))))</f>
        <v>30</v>
      </c>
      <c r="AE111" s="18">
        <v>0</v>
      </c>
      <c r="AF111" s="18">
        <f t="shared" ref="AF111:AF139" si="25">IF(C11="м",AG111,IF(C11="ж",AH111,"*"))</f>
        <v>26</v>
      </c>
      <c r="AG111" s="18">
        <f>IF(I11=0,0,IF(I11&lt;2,0,IF(I11&gt;32,70,LOOKUP(I11,{2,3,4,5,6,7,8,9,10,11,12,13,14,15,16,17,18,19,20,21,22,23,24,25,26,27,28,29,30,31,32},{1,4,7,10,13,16,19,22,26,30,34,38,42,46,50,54,57,59,61,62,63,64,65,66,67,67,68,68,69,69,70}))))</f>
        <v>26</v>
      </c>
      <c r="AH111" s="18">
        <v>0</v>
      </c>
      <c r="AI111" s="18">
        <f t="shared" ref="AI111:AI139" si="26">IF(C11="м",AJ111,IF(C11="ж",AK111,"*"))</f>
        <v>22</v>
      </c>
      <c r="AJ111" s="18">
        <f>IF(I11=0,0,IF(I11&lt;3,0,IF(I11&gt;34,70,LOOKUP(I11,{3,4,5,6,7,8,9,10,11,12,13,14,15,16,17,18,19,20,21,22,23,24,25,26,27,28,29,30,31,32,33,34},{1,3,6,9,12,15,18,22,26,30,34,38,42,46,50,54,57,59,61,62,63,64,65,66,66,67,67,68,68,69,69,70}))))</f>
        <v>22</v>
      </c>
      <c r="AK111" s="18">
        <v>0</v>
      </c>
      <c r="AL111" s="18">
        <f t="shared" ref="AL111:AL139" si="27">IF(C11&gt;=17,AI111,"*")</f>
        <v>22</v>
      </c>
    </row>
    <row r="112" spans="2:38" ht="12.75" hidden="1" x14ac:dyDescent="0.2">
      <c r="C112" s="19"/>
      <c r="D112" s="16"/>
      <c r="E112" s="18">
        <f t="shared" si="16"/>
        <v>70</v>
      </c>
      <c r="F112" s="18">
        <f>IF(I12=0,0,IF(I12&lt;1,0,IF(I12&gt;6,70,LOOKUP(I12,{1,2,3,4,5,6},{43,50,63,68,69,70}))))</f>
        <v>70</v>
      </c>
      <c r="G112" s="18">
        <v>0</v>
      </c>
      <c r="H112" s="18">
        <f t="shared" si="17"/>
        <v>70</v>
      </c>
      <c r="I112" s="18">
        <f>IF(I12=0,0,IF(I12&lt;1,0,IF(I12&gt;7,70,LOOKUP(I12,{1,2,3,4,5,6,7},{36,43,50,63,68,69,70}))))</f>
        <v>70</v>
      </c>
      <c r="J112" s="18">
        <v>0</v>
      </c>
      <c r="K112" s="18">
        <f t="shared" si="18"/>
        <v>68</v>
      </c>
      <c r="L112" s="18">
        <f>IF(I12=0,0,IF(I12&lt;1,0,IF(I12&gt;11,70,LOOKUP(I12,{1,2,3,4,5,6,7,8,9,10,11},{20,30,36,43,50,55,62,67,68,69,70}))))</f>
        <v>68</v>
      </c>
      <c r="M112" s="18">
        <v>0</v>
      </c>
      <c r="N112" s="18">
        <f t="shared" si="19"/>
        <v>59</v>
      </c>
      <c r="O112" s="18">
        <f>IF(I12=0,0,IF(I12&lt;1,0,IF(I12&gt;15,70,LOOKUP(I12,{1,2,3,4,5,6,7,8,9,10,11,12,13,14,15},{15,20,25,30,36,43,50,55,59,62,65,67,68,69,70}))))</f>
        <v>59</v>
      </c>
      <c r="P112" s="18">
        <v>0</v>
      </c>
      <c r="Q112" s="18">
        <f t="shared" si="20"/>
        <v>50</v>
      </c>
      <c r="R112" s="18">
        <f>IF(I12=0,0,IF(I12&lt;1,0,IF(I12&gt;19,70,LOOKUP(I12,{1,2,3,4,5,6,7,8,9,10,11,12,13,14,15,16,17,18,19},{13,17,21,25,29,33,38,44,50,54,57,59,61,63,65,67,68,69,70}))))</f>
        <v>50</v>
      </c>
      <c r="S112" s="18">
        <v>0</v>
      </c>
      <c r="T112" s="18">
        <f t="shared" si="21"/>
        <v>41</v>
      </c>
      <c r="U112" s="18">
        <f>IF(I12=0,0,IF(I12&lt;1,0,IF(I12&gt;23,70,LOOKUP(I12,{1,2,3,4,5,6,7,8,9,10,11,12,13,14,15,16,17,18,19,20,21,22,23},{10,13,17,21,25,29,33,37,41,45,50,54,57,60,62,63,64,65,66,67,68,69,70}))))</f>
        <v>41</v>
      </c>
      <c r="V112" s="18">
        <v>0</v>
      </c>
      <c r="W112" s="18">
        <f t="shared" si="22"/>
        <v>34</v>
      </c>
      <c r="X112" s="18">
        <f>IF(I12=0,0,IF(I12&lt;1,0,IF(I12&gt;26,70,LOOKUP(I12,{1,2,3,4,5,6,7,8,9,10,11,12,13,14,15,16,17,18,19,20,21,22,23,24,25,26},{8,11,14,17,20,23,26,30,34,38,42,46,50,53,56,58,60,62,63,64,65,66,67,68,69,70}))))</f>
        <v>34</v>
      </c>
      <c r="Y112" s="18">
        <v>0</v>
      </c>
      <c r="Z112" s="18">
        <f t="shared" si="23"/>
        <v>30</v>
      </c>
      <c r="AA112" s="18">
        <f>IF(I12=0,0,IF(I12&lt;1,0,IF(I12&gt;28,70,LOOKUP(I12,{1,2,3,4,5,6,7,8,9,10,11,12,13,14,15,16,17,18,19,20,21,22,23,24,25,26,27,28},{4,7,10,13,16,19,22,26,30,34,38,42,46,50,54,57,59,60,61,62,63,64,65,66,67,68,69,70}))))</f>
        <v>30</v>
      </c>
      <c r="AB112" s="18">
        <v>0</v>
      </c>
      <c r="AC112" s="18">
        <f t="shared" si="24"/>
        <v>26</v>
      </c>
      <c r="AD112" s="18">
        <f>IF(I12=0,0,IF(I12&lt;1,0,IF(I12&gt;30,70,LOOKUP(I12,{1,2,3,4,5,6,7,8,9,10,11,12,13,14,15,16,17,18,19,20,21,22,23,24,25,26,27,28,29,30},{1,4,7,10,13,16,19,22,26,30,34,38,42,46,50,54,57,59,61,63,64,65,66,67,67,68,68,69,69,70}))))</f>
        <v>26</v>
      </c>
      <c r="AE112" s="18">
        <v>0</v>
      </c>
      <c r="AF112" s="18">
        <f t="shared" si="25"/>
        <v>22</v>
      </c>
      <c r="AG112" s="18">
        <f>IF(I12=0,0,IF(I12&lt;2,0,IF(I12&gt;32,70,LOOKUP(I12,{2,3,4,5,6,7,8,9,10,11,12,13,14,15,16,17,18,19,20,21,22,23,24,25,26,27,28,29,30,31,32},{1,4,7,10,13,16,19,22,26,30,34,38,42,46,50,54,57,59,61,62,63,64,65,66,67,67,68,68,69,69,70}))))</f>
        <v>22</v>
      </c>
      <c r="AH112" s="18">
        <v>0</v>
      </c>
      <c r="AI112" s="18">
        <f t="shared" si="26"/>
        <v>18</v>
      </c>
      <c r="AJ112" s="18">
        <f>IF(I12=0,0,IF(I12&lt;3,0,IF(I12&gt;34,70,LOOKUP(I12,{3,4,5,6,7,8,9,10,11,12,13,14,15,16,17,18,19,20,21,22,23,24,25,26,27,28,29,30,31,32,33,34},{1,3,6,9,12,15,18,22,26,30,34,38,42,46,50,54,57,59,61,62,63,64,65,66,66,67,67,68,68,69,69,70}))))</f>
        <v>18</v>
      </c>
      <c r="AK112" s="18">
        <v>0</v>
      </c>
      <c r="AL112" s="18">
        <f t="shared" si="27"/>
        <v>18</v>
      </c>
    </row>
    <row r="113" spans="3:38" ht="12.75" hidden="1" x14ac:dyDescent="0.2">
      <c r="C113" s="19"/>
      <c r="D113" s="16"/>
      <c r="E113" s="18">
        <f t="shared" si="16"/>
        <v>70</v>
      </c>
      <c r="F113" s="18">
        <f>IF(I13=0,0,IF(I13&lt;1,0,IF(I13&gt;6,70,LOOKUP(I13,{1,2,3,4,5,6},{43,50,63,68,69,70}))))</f>
        <v>70</v>
      </c>
      <c r="G113" s="18">
        <v>0</v>
      </c>
      <c r="H113" s="18">
        <f t="shared" si="17"/>
        <v>70</v>
      </c>
      <c r="I113" s="18">
        <f>IF(I13=0,0,IF(I13&lt;1,0,IF(I13&gt;7,70,LOOKUP(I13,{1,2,3,4,5,6,7},{36,43,50,63,68,69,70}))))</f>
        <v>70</v>
      </c>
      <c r="J113" s="18">
        <v>0</v>
      </c>
      <c r="K113" s="18">
        <f t="shared" si="18"/>
        <v>67</v>
      </c>
      <c r="L113" s="18">
        <f>IF(I13=0,0,IF(I13&lt;1,0,IF(I13&gt;11,70,LOOKUP(I13,{1,2,3,4,5,6,7,8,9,10,11},{20,30,36,43,50,55,62,67,68,69,70}))))</f>
        <v>67</v>
      </c>
      <c r="M113" s="18">
        <v>0</v>
      </c>
      <c r="N113" s="18">
        <f t="shared" si="19"/>
        <v>55</v>
      </c>
      <c r="O113" s="18">
        <f>IF(I13=0,0,IF(I13&lt;1,0,IF(I13&gt;15,70,LOOKUP(I13,{1,2,3,4,5,6,7,8,9,10,11,12,13,14,15},{15,20,25,30,36,43,50,55,59,62,65,67,68,69,70}))))</f>
        <v>55</v>
      </c>
      <c r="P113" s="18">
        <v>0</v>
      </c>
      <c r="Q113" s="18">
        <f t="shared" si="20"/>
        <v>44</v>
      </c>
      <c r="R113" s="18">
        <f>IF(I13=0,0,IF(I13&lt;1,0,IF(I13&gt;19,70,LOOKUP(I13,{1,2,3,4,5,6,7,8,9,10,11,12,13,14,15,16,17,18,19},{13,17,21,25,29,33,38,44,50,54,57,59,61,63,65,67,68,69,70}))))</f>
        <v>44</v>
      </c>
      <c r="S113" s="18">
        <v>0</v>
      </c>
      <c r="T113" s="18">
        <f t="shared" si="21"/>
        <v>37</v>
      </c>
      <c r="U113" s="18">
        <f>IF(I13=0,0,IF(I13&lt;1,0,IF(I13&gt;23,70,LOOKUP(I13,{1,2,3,4,5,6,7,8,9,10,11,12,13,14,15,16,17,18,19,20,21,22,23},{10,13,17,21,25,29,33,37,41,45,50,54,57,60,62,63,64,65,66,67,68,69,70}))))</f>
        <v>37</v>
      </c>
      <c r="V113" s="18">
        <v>0</v>
      </c>
      <c r="W113" s="18">
        <f t="shared" si="22"/>
        <v>30</v>
      </c>
      <c r="X113" s="18">
        <f>IF(I13=0,0,IF(I13&lt;1,0,IF(I13&gt;26,70,LOOKUP(I13,{1,2,3,4,5,6,7,8,9,10,11,12,13,14,15,16,17,18,19,20,21,22,23,24,25,26},{8,11,14,17,20,23,26,30,34,38,42,46,50,53,56,58,60,62,63,64,65,66,67,68,69,70}))))</f>
        <v>30</v>
      </c>
      <c r="Y113" s="18">
        <v>0</v>
      </c>
      <c r="Z113" s="18">
        <f t="shared" si="23"/>
        <v>26</v>
      </c>
      <c r="AA113" s="18">
        <f>IF(I13=0,0,IF(I13&lt;1,0,IF(I13&gt;28,70,LOOKUP(I13,{1,2,3,4,5,6,7,8,9,10,11,12,13,14,15,16,17,18,19,20,21,22,23,24,25,26,27,28},{4,7,10,13,16,19,22,26,30,34,38,42,46,50,54,57,59,60,61,62,63,64,65,66,67,68,69,70}))))</f>
        <v>26</v>
      </c>
      <c r="AB113" s="18">
        <v>0</v>
      </c>
      <c r="AC113" s="18">
        <f t="shared" si="24"/>
        <v>22</v>
      </c>
      <c r="AD113" s="18">
        <f>IF(I13=0,0,IF(I13&lt;1,0,IF(I13&gt;30,70,LOOKUP(I13,{1,2,3,4,5,6,7,8,9,10,11,12,13,14,15,16,17,18,19,20,21,22,23,24,25,26,27,28,29,30},{1,4,7,10,13,16,19,22,26,30,34,38,42,46,50,54,57,59,61,63,64,65,66,67,67,68,68,69,69,70}))))</f>
        <v>22</v>
      </c>
      <c r="AE113" s="18">
        <v>0</v>
      </c>
      <c r="AF113" s="18">
        <f t="shared" si="25"/>
        <v>19</v>
      </c>
      <c r="AG113" s="18">
        <f>IF(I13=0,0,IF(I13&lt;2,0,IF(I13&gt;32,70,LOOKUP(I13,{2,3,4,5,6,7,8,9,10,11,12,13,14,15,16,17,18,19,20,21,22,23,24,25,26,27,28,29,30,31,32},{1,4,7,10,13,16,19,22,26,30,34,38,42,46,50,54,57,59,61,62,63,64,65,66,67,67,68,68,69,69,70}))))</f>
        <v>19</v>
      </c>
      <c r="AH113" s="18">
        <v>0</v>
      </c>
      <c r="AI113" s="18">
        <f t="shared" si="26"/>
        <v>15</v>
      </c>
      <c r="AJ113" s="18">
        <f>IF(I13=0,0,IF(I13&lt;3,0,IF(I13&gt;34,70,LOOKUP(I13,{3,4,5,6,7,8,9,10,11,12,13,14,15,16,17,18,19,20,21,22,23,24,25,26,27,28,29,30,31,32,33,34},{1,3,6,9,12,15,18,22,26,30,34,38,42,46,50,54,57,59,61,62,63,64,65,66,66,67,67,68,68,69,69,70}))))</f>
        <v>15</v>
      </c>
      <c r="AK113" s="18">
        <v>0</v>
      </c>
      <c r="AL113" s="18">
        <f t="shared" si="27"/>
        <v>15</v>
      </c>
    </row>
    <row r="114" spans="3:38" ht="12.75" hidden="1" x14ac:dyDescent="0.2">
      <c r="C114" s="19"/>
      <c r="D114" s="16"/>
      <c r="E114" s="18">
        <f t="shared" si="16"/>
        <v>70</v>
      </c>
      <c r="F114" s="18">
        <f>IF(I14=0,0,IF(I14&lt;1,0,IF(I14&gt;6,70,LOOKUP(I14,{1,2,3,4,5,6},{43,50,63,68,69,70}))))</f>
        <v>70</v>
      </c>
      <c r="G114" s="18">
        <v>0</v>
      </c>
      <c r="H114" s="18">
        <f t="shared" si="17"/>
        <v>70</v>
      </c>
      <c r="I114" s="18">
        <f>IF(I14=0,0,IF(I14&lt;1,0,IF(I14&gt;7,70,LOOKUP(I14,{1,2,3,4,5,6,7},{36,43,50,63,68,69,70}))))</f>
        <v>70</v>
      </c>
      <c r="J114" s="18">
        <v>0</v>
      </c>
      <c r="K114" s="18">
        <f t="shared" si="18"/>
        <v>69</v>
      </c>
      <c r="L114" s="18">
        <f>IF(I14=0,0,IF(I14&lt;1,0,IF(I14&gt;11,70,LOOKUP(I14,{1,2,3,4,5,6,7,8,9,10,11},{20,30,36,43,50,55,62,67,68,69,70}))))</f>
        <v>69</v>
      </c>
      <c r="M114" s="18">
        <v>0</v>
      </c>
      <c r="N114" s="18">
        <f t="shared" si="19"/>
        <v>62</v>
      </c>
      <c r="O114" s="18">
        <f>IF(I14=0,0,IF(I14&lt;1,0,IF(I14&gt;15,70,LOOKUP(I14,{1,2,3,4,5,6,7,8,9,10,11,12,13,14,15},{15,20,25,30,36,43,50,55,59,62,65,67,68,69,70}))))</f>
        <v>62</v>
      </c>
      <c r="P114" s="18">
        <v>0</v>
      </c>
      <c r="Q114" s="18">
        <f t="shared" si="20"/>
        <v>54</v>
      </c>
      <c r="R114" s="18">
        <f>IF(I14=0,0,IF(I14&lt;1,0,IF(I14&gt;19,70,LOOKUP(I14,{1,2,3,4,5,6,7,8,9,10,11,12,13,14,15,16,17,18,19},{13,17,21,25,29,33,38,44,50,54,57,59,61,63,65,67,68,69,70}))))</f>
        <v>54</v>
      </c>
      <c r="S114" s="18">
        <v>0</v>
      </c>
      <c r="T114" s="18">
        <f t="shared" si="21"/>
        <v>45</v>
      </c>
      <c r="U114" s="18">
        <f>IF(I14=0,0,IF(I14&lt;1,0,IF(I14&gt;23,70,LOOKUP(I14,{1,2,3,4,5,6,7,8,9,10,11,12,13,14,15,16,17,18,19,20,21,22,23},{10,13,17,21,25,29,33,37,41,45,50,54,57,60,62,63,64,65,66,67,68,69,70}))))</f>
        <v>45</v>
      </c>
      <c r="V114" s="18">
        <v>0</v>
      </c>
      <c r="W114" s="18">
        <f t="shared" si="22"/>
        <v>38</v>
      </c>
      <c r="X114" s="18">
        <f>IF(I14=0,0,IF(I14&lt;1,0,IF(I14&gt;26,70,LOOKUP(I14,{1,2,3,4,5,6,7,8,9,10,11,12,13,14,15,16,17,18,19,20,21,22,23,24,25,26},{8,11,14,17,20,23,26,30,34,38,42,46,50,53,56,58,60,62,63,64,65,66,67,68,69,70}))))</f>
        <v>38</v>
      </c>
      <c r="Y114" s="18">
        <v>0</v>
      </c>
      <c r="Z114" s="18">
        <f t="shared" si="23"/>
        <v>34</v>
      </c>
      <c r="AA114" s="18">
        <f>IF(I14=0,0,IF(I14&lt;1,0,IF(I14&gt;28,70,LOOKUP(I14,{1,2,3,4,5,6,7,8,9,10,11,12,13,14,15,16,17,18,19,20,21,22,23,24,25,26,27,28},{4,7,10,13,16,19,22,26,30,34,38,42,46,50,54,57,59,60,61,62,63,64,65,66,67,68,69,70}))))</f>
        <v>34</v>
      </c>
      <c r="AB114" s="18">
        <v>0</v>
      </c>
      <c r="AC114" s="18">
        <f t="shared" si="24"/>
        <v>30</v>
      </c>
      <c r="AD114" s="18">
        <f>IF(I14=0,0,IF(I14&lt;1,0,IF(I14&gt;30,70,LOOKUP(I14,{1,2,3,4,5,6,7,8,9,10,11,12,13,14,15,16,17,18,19,20,21,22,23,24,25,26,27,28,29,30},{1,4,7,10,13,16,19,22,26,30,34,38,42,46,50,54,57,59,61,63,64,65,66,67,67,68,68,69,69,70}))))</f>
        <v>30</v>
      </c>
      <c r="AE114" s="18">
        <v>0</v>
      </c>
      <c r="AF114" s="18">
        <f t="shared" si="25"/>
        <v>26</v>
      </c>
      <c r="AG114" s="18">
        <f>IF(I14=0,0,IF(I14&lt;2,0,IF(I14&gt;32,70,LOOKUP(I14,{2,3,4,5,6,7,8,9,10,11,12,13,14,15,16,17,18,19,20,21,22,23,24,25,26,27,28,29,30,31,32},{1,4,7,10,13,16,19,22,26,30,34,38,42,46,50,54,57,59,61,62,63,64,65,66,67,67,68,68,69,69,70}))))</f>
        <v>26</v>
      </c>
      <c r="AH114" s="18">
        <v>0</v>
      </c>
      <c r="AI114" s="18">
        <f t="shared" si="26"/>
        <v>22</v>
      </c>
      <c r="AJ114" s="18">
        <f>IF(I14=0,0,IF(I14&lt;3,0,IF(I14&gt;34,70,LOOKUP(I14,{3,4,5,6,7,8,9,10,11,12,13,14,15,16,17,18,19,20,21,22,23,24,25,26,27,28,29,30,31,32,33,34},{1,3,6,9,12,15,18,22,26,30,34,38,42,46,50,54,57,59,61,62,63,64,65,66,66,67,67,68,68,69,69,70}))))</f>
        <v>22</v>
      </c>
      <c r="AK114" s="18">
        <v>0</v>
      </c>
      <c r="AL114" s="18">
        <f t="shared" si="27"/>
        <v>22</v>
      </c>
    </row>
    <row r="115" spans="3:38" ht="12.75" hidden="1" x14ac:dyDescent="0.2">
      <c r="C115" s="19"/>
      <c r="D115" s="16"/>
      <c r="E115" s="18">
        <f t="shared" si="16"/>
        <v>70</v>
      </c>
      <c r="F115" s="18">
        <f>IF(I15=0,0,IF(I15&lt;1,0,IF(I15&gt;6,70,LOOKUP(I15,{1,2,3,4,5,6},{43,50,63,68,69,70}))))</f>
        <v>70</v>
      </c>
      <c r="G115" s="18">
        <v>0</v>
      </c>
      <c r="H115" s="18">
        <f t="shared" si="17"/>
        <v>70</v>
      </c>
      <c r="I115" s="18">
        <f>IF(I15=0,0,IF(I15&lt;1,0,IF(I15&gt;7,70,LOOKUP(I15,{1,2,3,4,5,6,7},{36,43,50,63,68,69,70}))))</f>
        <v>70</v>
      </c>
      <c r="J115" s="18">
        <v>0</v>
      </c>
      <c r="K115" s="18">
        <f t="shared" si="18"/>
        <v>70</v>
      </c>
      <c r="L115" s="18">
        <f>IF(I15=0,0,IF(I15&lt;1,0,IF(I15&gt;11,70,LOOKUP(I15,{1,2,3,4,5,6,7,8,9,10,11},{20,30,36,43,50,55,62,67,68,69,70}))))</f>
        <v>70</v>
      </c>
      <c r="M115" s="18">
        <v>0</v>
      </c>
      <c r="N115" s="18">
        <f t="shared" si="19"/>
        <v>67</v>
      </c>
      <c r="O115" s="18">
        <f>IF(I15=0,0,IF(I15&lt;1,0,IF(I15&gt;15,70,LOOKUP(I15,{1,2,3,4,5,6,7,8,9,10,11,12,13,14,15},{15,20,25,30,36,43,50,55,59,62,65,67,68,69,70}))))</f>
        <v>67</v>
      </c>
      <c r="P115" s="18">
        <v>0</v>
      </c>
      <c r="Q115" s="18">
        <f t="shared" si="20"/>
        <v>59</v>
      </c>
      <c r="R115" s="18">
        <f>IF(I15=0,0,IF(I15&lt;1,0,IF(I15&gt;19,70,LOOKUP(I15,{1,2,3,4,5,6,7,8,9,10,11,12,13,14,15,16,17,18,19},{13,17,21,25,29,33,38,44,50,54,57,59,61,63,65,67,68,69,70}))))</f>
        <v>59</v>
      </c>
      <c r="S115" s="18">
        <v>0</v>
      </c>
      <c r="T115" s="18">
        <f t="shared" si="21"/>
        <v>54</v>
      </c>
      <c r="U115" s="18">
        <f>IF(I15=0,0,IF(I15&lt;1,0,IF(I15&gt;23,70,LOOKUP(I15,{1,2,3,4,5,6,7,8,9,10,11,12,13,14,15,16,17,18,19,20,21,22,23},{10,13,17,21,25,29,33,37,41,45,50,54,57,60,62,63,64,65,66,67,68,69,70}))))</f>
        <v>54</v>
      </c>
      <c r="V115" s="18">
        <v>0</v>
      </c>
      <c r="W115" s="18">
        <f t="shared" si="22"/>
        <v>46</v>
      </c>
      <c r="X115" s="18">
        <f>IF(I15=0,0,IF(I15&lt;1,0,IF(I15&gt;26,70,LOOKUP(I15,{1,2,3,4,5,6,7,8,9,10,11,12,13,14,15,16,17,18,19,20,21,22,23,24,25,26},{8,11,14,17,20,23,26,30,34,38,42,46,50,53,56,58,60,62,63,64,65,66,67,68,69,70}))))</f>
        <v>46</v>
      </c>
      <c r="Y115" s="18">
        <v>0</v>
      </c>
      <c r="Z115" s="18">
        <f t="shared" si="23"/>
        <v>42</v>
      </c>
      <c r="AA115" s="18">
        <f>IF(I15=0,0,IF(I15&lt;1,0,IF(I15&gt;28,70,LOOKUP(I15,{1,2,3,4,5,6,7,8,9,10,11,12,13,14,15,16,17,18,19,20,21,22,23,24,25,26,27,28},{4,7,10,13,16,19,22,26,30,34,38,42,46,50,54,57,59,60,61,62,63,64,65,66,67,68,69,70}))))</f>
        <v>42</v>
      </c>
      <c r="AB115" s="18">
        <v>0</v>
      </c>
      <c r="AC115" s="18">
        <f t="shared" si="24"/>
        <v>38</v>
      </c>
      <c r="AD115" s="18">
        <f>IF(I15=0,0,IF(I15&lt;1,0,IF(I15&gt;30,70,LOOKUP(I15,{1,2,3,4,5,6,7,8,9,10,11,12,13,14,15,16,17,18,19,20,21,22,23,24,25,26,27,28,29,30},{1,4,7,10,13,16,19,22,26,30,34,38,42,46,50,54,57,59,61,63,64,65,66,67,67,68,68,69,69,70}))))</f>
        <v>38</v>
      </c>
      <c r="AE115" s="18">
        <v>0</v>
      </c>
      <c r="AF115" s="18">
        <f t="shared" si="25"/>
        <v>34</v>
      </c>
      <c r="AG115" s="18">
        <f>IF(I15=0,0,IF(I15&lt;2,0,IF(I15&gt;32,70,LOOKUP(I15,{2,3,4,5,6,7,8,9,10,11,12,13,14,15,16,17,18,19,20,21,22,23,24,25,26,27,28,29,30,31,32},{1,4,7,10,13,16,19,22,26,30,34,38,42,46,50,54,57,59,61,62,63,64,65,66,67,67,68,68,69,69,70}))))</f>
        <v>34</v>
      </c>
      <c r="AH115" s="18">
        <v>0</v>
      </c>
      <c r="AI115" s="18">
        <f t="shared" si="26"/>
        <v>30</v>
      </c>
      <c r="AJ115" s="18">
        <f>IF(I15=0,0,IF(I15&lt;3,0,IF(I15&gt;34,70,LOOKUP(I15,{3,4,5,6,7,8,9,10,11,12,13,14,15,16,17,18,19,20,21,22,23,24,25,26,27,28,29,30,31,32,33,34},{1,3,6,9,12,15,18,22,26,30,34,38,42,46,50,54,57,59,61,62,63,64,65,66,66,67,67,68,68,69,69,70}))))</f>
        <v>30</v>
      </c>
      <c r="AK115" s="18">
        <v>0</v>
      </c>
      <c r="AL115" s="18">
        <f t="shared" si="27"/>
        <v>30</v>
      </c>
    </row>
    <row r="116" spans="3:38" ht="12.75" hidden="1" x14ac:dyDescent="0.2">
      <c r="C116" s="19"/>
      <c r="D116" s="16"/>
      <c r="E116" s="18">
        <f t="shared" si="16"/>
        <v>0</v>
      </c>
      <c r="F116" s="18">
        <f>IF(I16=0,0,IF(I16&lt;1,0,IF(I16&gt;6,70,LOOKUP(I16,{1,2,3,4,5,6},{43,50,63,68,69,70}))))</f>
        <v>0</v>
      </c>
      <c r="G116" s="18">
        <v>0</v>
      </c>
      <c r="H116" s="18">
        <f t="shared" si="17"/>
        <v>0</v>
      </c>
      <c r="I116" s="18">
        <f>IF(I16=0,0,IF(I16&lt;1,0,IF(I16&gt;7,70,LOOKUP(I16,{1,2,3,4,5,6,7},{36,43,50,63,68,69,70}))))</f>
        <v>0</v>
      </c>
      <c r="J116" s="18">
        <v>0</v>
      </c>
      <c r="K116" s="18">
        <f t="shared" si="18"/>
        <v>0</v>
      </c>
      <c r="L116" s="18">
        <f>IF(I16=0,0,IF(I16&lt;1,0,IF(I16&gt;11,70,LOOKUP(I16,{1,2,3,4,5,6,7,8,9,10,11},{20,30,36,43,50,55,62,67,68,69,70}))))</f>
        <v>0</v>
      </c>
      <c r="M116" s="18">
        <v>0</v>
      </c>
      <c r="N116" s="18">
        <f t="shared" si="19"/>
        <v>0</v>
      </c>
      <c r="O116" s="18">
        <f>IF(I16=0,0,IF(I16&lt;1,0,IF(I16&gt;15,70,LOOKUP(I16,{1,2,3,4,5,6,7,8,9,10,11,12,13,14,15},{15,20,25,30,36,43,50,55,59,62,65,67,68,69,70}))))</f>
        <v>0</v>
      </c>
      <c r="P116" s="18">
        <v>0</v>
      </c>
      <c r="Q116" s="18">
        <f t="shared" si="20"/>
        <v>0</v>
      </c>
      <c r="R116" s="18">
        <f>IF(I16=0,0,IF(I16&lt;1,0,IF(I16&gt;19,70,LOOKUP(I16,{1,2,3,4,5,6,7,8,9,10,11,12,13,14,15,16,17,18,19},{13,17,21,25,29,33,38,44,50,54,57,59,61,63,65,67,68,69,70}))))</f>
        <v>0</v>
      </c>
      <c r="S116" s="18">
        <v>0</v>
      </c>
      <c r="T116" s="18">
        <f t="shared" si="21"/>
        <v>0</v>
      </c>
      <c r="U116" s="18">
        <f>IF(I16=0,0,IF(I16&lt;1,0,IF(I16&gt;23,70,LOOKUP(I16,{1,2,3,4,5,6,7,8,9,10,11,12,13,14,15,16,17,18,19,20,21,22,23},{10,13,17,21,25,29,33,37,41,45,50,54,57,60,62,63,64,65,66,67,68,69,70}))))</f>
        <v>0</v>
      </c>
      <c r="V116" s="18">
        <v>0</v>
      </c>
      <c r="W116" s="18">
        <f t="shared" si="22"/>
        <v>0</v>
      </c>
      <c r="X116" s="18">
        <f>IF(I16=0,0,IF(I16&lt;1,0,IF(I16&gt;26,70,LOOKUP(I16,{1,2,3,4,5,6,7,8,9,10,11,12,13,14,15,16,17,18,19,20,21,22,23,24,25,26},{8,11,14,17,20,23,26,30,34,38,42,46,50,53,56,58,60,62,63,64,65,66,67,68,69,70}))))</f>
        <v>0</v>
      </c>
      <c r="Y116" s="18">
        <v>0</v>
      </c>
      <c r="Z116" s="18">
        <f t="shared" si="23"/>
        <v>0</v>
      </c>
      <c r="AA116" s="18">
        <f>IF(I16=0,0,IF(I16&lt;1,0,IF(I16&gt;28,70,LOOKUP(I16,{1,2,3,4,5,6,7,8,9,10,11,12,13,14,15,16,17,18,19,20,21,22,23,24,25,26,27,28},{4,7,10,13,16,19,22,26,30,34,38,42,46,50,54,57,59,60,61,62,63,64,65,66,67,68,69,70}))))</f>
        <v>0</v>
      </c>
      <c r="AB116" s="18">
        <v>0</v>
      </c>
      <c r="AC116" s="18">
        <f t="shared" si="24"/>
        <v>0</v>
      </c>
      <c r="AD116" s="18">
        <f>IF(I16=0,0,IF(I16&lt;1,0,IF(I16&gt;30,70,LOOKUP(I16,{1,2,3,4,5,6,7,8,9,10,11,12,13,14,15,16,17,18,19,20,21,22,23,24,25,26,27,28,29,30},{1,4,7,10,13,16,19,22,26,30,34,38,42,46,50,54,57,59,61,63,64,65,66,67,67,68,68,69,69,70}))))</f>
        <v>0</v>
      </c>
      <c r="AE116" s="18">
        <v>0</v>
      </c>
      <c r="AF116" s="18">
        <f t="shared" si="25"/>
        <v>0</v>
      </c>
      <c r="AG116" s="18">
        <f>IF(I16=0,0,IF(I16&lt;2,0,IF(I16&gt;32,70,LOOKUP(I16,{2,3,4,5,6,7,8,9,10,11,12,13,14,15,16,17,18,19,20,21,22,23,24,25,26,27,28,29,30,31,32},{1,4,7,10,13,16,19,22,26,30,34,38,42,46,50,54,57,59,61,62,63,64,65,66,67,67,68,68,69,69,70}))))</f>
        <v>0</v>
      </c>
      <c r="AH116" s="18">
        <v>0</v>
      </c>
      <c r="AI116" s="18">
        <f t="shared" si="26"/>
        <v>0</v>
      </c>
      <c r="AJ116" s="18">
        <f>IF(I16=0,0,IF(I16&lt;3,0,IF(I16&gt;34,70,LOOKUP(I16,{3,4,5,6,7,8,9,10,11,12,13,14,15,16,17,18,19,20,21,22,23,24,25,26,27,28,29,30,31,32,33,34},{1,3,6,9,12,15,18,22,26,30,34,38,42,46,50,54,57,59,61,62,63,64,65,66,66,67,67,68,68,69,69,70}))))</f>
        <v>0</v>
      </c>
      <c r="AK116" s="18">
        <v>0</v>
      </c>
      <c r="AL116" s="18">
        <f t="shared" si="27"/>
        <v>0</v>
      </c>
    </row>
    <row r="117" spans="3:38" ht="12.75" hidden="1" x14ac:dyDescent="0.2">
      <c r="C117" s="19"/>
      <c r="D117" s="16"/>
      <c r="E117" s="18">
        <f t="shared" si="16"/>
        <v>0</v>
      </c>
      <c r="F117" s="18">
        <f>IF(I17=0,0,IF(I17&lt;1,0,IF(I17&gt;6,70,LOOKUP(I17,{1,2,3,4,5,6},{43,50,63,68,69,70}))))</f>
        <v>0</v>
      </c>
      <c r="G117" s="18">
        <v>0</v>
      </c>
      <c r="H117" s="18">
        <f t="shared" si="17"/>
        <v>0</v>
      </c>
      <c r="I117" s="18">
        <f>IF(I17=0,0,IF(I17&lt;1,0,IF(I17&gt;7,70,LOOKUP(I17,{1,2,3,4,5,6,7},{36,43,50,63,68,69,70}))))</f>
        <v>0</v>
      </c>
      <c r="J117" s="18">
        <v>0</v>
      </c>
      <c r="K117" s="18">
        <f t="shared" si="18"/>
        <v>0</v>
      </c>
      <c r="L117" s="18">
        <f>IF(I17=0,0,IF(I17&lt;1,0,IF(I17&gt;11,70,LOOKUP(I17,{1,2,3,4,5,6,7,8,9,10,11},{20,30,36,43,50,55,62,67,68,69,70}))))</f>
        <v>0</v>
      </c>
      <c r="M117" s="18">
        <v>0</v>
      </c>
      <c r="N117" s="18">
        <f t="shared" si="19"/>
        <v>0</v>
      </c>
      <c r="O117" s="18">
        <f>IF(I17=0,0,IF(I17&lt;1,0,IF(I17&gt;15,70,LOOKUP(I17,{1,2,3,4,5,6,7,8,9,10,11,12,13,14,15},{15,20,25,30,36,43,50,55,59,62,65,67,68,69,70}))))</f>
        <v>0</v>
      </c>
      <c r="P117" s="18">
        <v>0</v>
      </c>
      <c r="Q117" s="18">
        <f t="shared" si="20"/>
        <v>0</v>
      </c>
      <c r="R117" s="18">
        <f>IF(I17=0,0,IF(I17&lt;1,0,IF(I17&gt;19,70,LOOKUP(I17,{1,2,3,4,5,6,7,8,9,10,11,12,13,14,15,16,17,18,19},{13,17,21,25,29,33,38,44,50,54,57,59,61,63,65,67,68,69,70}))))</f>
        <v>0</v>
      </c>
      <c r="S117" s="18">
        <v>0</v>
      </c>
      <c r="T117" s="18">
        <f t="shared" si="21"/>
        <v>0</v>
      </c>
      <c r="U117" s="18">
        <f>IF(I17=0,0,IF(I17&lt;1,0,IF(I17&gt;23,70,LOOKUP(I17,{1,2,3,4,5,6,7,8,9,10,11,12,13,14,15,16,17,18,19,20,21,22,23},{10,13,17,21,25,29,33,37,41,45,50,54,57,60,62,63,64,65,66,67,68,69,70}))))</f>
        <v>0</v>
      </c>
      <c r="V117" s="18">
        <v>0</v>
      </c>
      <c r="W117" s="18">
        <f t="shared" si="22"/>
        <v>0</v>
      </c>
      <c r="X117" s="18">
        <f>IF(I17=0,0,IF(I17&lt;1,0,IF(I17&gt;26,70,LOOKUP(I17,{1,2,3,4,5,6,7,8,9,10,11,12,13,14,15,16,17,18,19,20,21,22,23,24,25,26},{8,11,14,17,20,23,26,30,34,38,42,46,50,53,56,58,60,62,63,64,65,66,67,68,69,70}))))</f>
        <v>0</v>
      </c>
      <c r="Y117" s="18">
        <v>0</v>
      </c>
      <c r="Z117" s="18">
        <f t="shared" si="23"/>
        <v>0</v>
      </c>
      <c r="AA117" s="18">
        <f>IF(I17=0,0,IF(I17&lt;1,0,IF(I17&gt;28,70,LOOKUP(I17,{1,2,3,4,5,6,7,8,9,10,11,12,13,14,15,16,17,18,19,20,21,22,23,24,25,26,27,28},{4,7,10,13,16,19,22,26,30,34,38,42,46,50,54,57,59,60,61,62,63,64,65,66,67,68,69,70}))))</f>
        <v>0</v>
      </c>
      <c r="AB117" s="18">
        <v>0</v>
      </c>
      <c r="AC117" s="18">
        <f t="shared" si="24"/>
        <v>0</v>
      </c>
      <c r="AD117" s="18">
        <f>IF(I17=0,0,IF(I17&lt;1,0,IF(I17&gt;30,70,LOOKUP(I17,{1,2,3,4,5,6,7,8,9,10,11,12,13,14,15,16,17,18,19,20,21,22,23,24,25,26,27,28,29,30},{1,4,7,10,13,16,19,22,26,30,34,38,42,46,50,54,57,59,61,63,64,65,66,67,67,68,68,69,69,70}))))</f>
        <v>0</v>
      </c>
      <c r="AE117" s="18">
        <v>0</v>
      </c>
      <c r="AF117" s="18">
        <f t="shared" si="25"/>
        <v>0</v>
      </c>
      <c r="AG117" s="18">
        <f>IF(I17=0,0,IF(I17&lt;2,0,IF(I17&gt;32,70,LOOKUP(I17,{2,3,4,5,6,7,8,9,10,11,12,13,14,15,16,17,18,19,20,21,22,23,24,25,26,27,28,29,30,31,32},{1,4,7,10,13,16,19,22,26,30,34,38,42,46,50,54,57,59,61,62,63,64,65,66,67,67,68,68,69,69,70}))))</f>
        <v>0</v>
      </c>
      <c r="AH117" s="18">
        <v>0</v>
      </c>
      <c r="AI117" s="18">
        <f t="shared" si="26"/>
        <v>0</v>
      </c>
      <c r="AJ117" s="18">
        <f>IF(I17=0,0,IF(I17&lt;3,0,IF(I17&gt;34,70,LOOKUP(I17,{3,4,5,6,7,8,9,10,11,12,13,14,15,16,17,18,19,20,21,22,23,24,25,26,27,28,29,30,31,32,33,34},{1,3,6,9,12,15,18,22,26,30,34,38,42,46,50,54,57,59,61,62,63,64,65,66,66,67,67,68,68,69,69,70}))))</f>
        <v>0</v>
      </c>
      <c r="AK117" s="18">
        <v>0</v>
      </c>
      <c r="AL117" s="18">
        <f t="shared" si="27"/>
        <v>0</v>
      </c>
    </row>
    <row r="118" spans="3:38" ht="12.75" hidden="1" x14ac:dyDescent="0.2">
      <c r="C118" s="19"/>
      <c r="D118" s="16"/>
      <c r="E118" s="18">
        <f t="shared" si="16"/>
        <v>0</v>
      </c>
      <c r="F118" s="18">
        <f>IF(I18=0,0,IF(I18&lt;1,0,IF(I18&gt;6,70,LOOKUP(I18,{1,2,3,4,5,6},{43,50,63,68,69,70}))))</f>
        <v>0</v>
      </c>
      <c r="G118" s="18">
        <v>0</v>
      </c>
      <c r="H118" s="18">
        <f t="shared" si="17"/>
        <v>0</v>
      </c>
      <c r="I118" s="18">
        <f>IF(I18=0,0,IF(I18&lt;1,0,IF(I18&gt;7,70,LOOKUP(I18,{1,2,3,4,5,6,7},{36,43,50,63,68,69,70}))))</f>
        <v>0</v>
      </c>
      <c r="J118" s="18">
        <v>0</v>
      </c>
      <c r="K118" s="18">
        <f t="shared" si="18"/>
        <v>0</v>
      </c>
      <c r="L118" s="18">
        <f>IF(I18=0,0,IF(I18&lt;1,0,IF(I18&gt;11,70,LOOKUP(I18,{1,2,3,4,5,6,7,8,9,10,11},{20,30,36,43,50,55,62,67,68,69,70}))))</f>
        <v>0</v>
      </c>
      <c r="M118" s="18">
        <v>0</v>
      </c>
      <c r="N118" s="18">
        <f t="shared" si="19"/>
        <v>0</v>
      </c>
      <c r="O118" s="18">
        <f>IF(I18=0,0,IF(I18&lt;1,0,IF(I18&gt;15,70,LOOKUP(I18,{1,2,3,4,5,6,7,8,9,10,11,12,13,14,15},{15,20,25,30,36,43,50,55,59,62,65,67,68,69,70}))))</f>
        <v>0</v>
      </c>
      <c r="P118" s="18">
        <v>0</v>
      </c>
      <c r="Q118" s="18">
        <f t="shared" si="20"/>
        <v>0</v>
      </c>
      <c r="R118" s="18">
        <f>IF(I18=0,0,IF(I18&lt;1,0,IF(I18&gt;19,70,LOOKUP(I18,{1,2,3,4,5,6,7,8,9,10,11,12,13,14,15,16,17,18,19},{13,17,21,25,29,33,38,44,50,54,57,59,61,63,65,67,68,69,70}))))</f>
        <v>0</v>
      </c>
      <c r="S118" s="18">
        <v>0</v>
      </c>
      <c r="T118" s="18">
        <f t="shared" si="21"/>
        <v>0</v>
      </c>
      <c r="U118" s="18">
        <f>IF(I18=0,0,IF(I18&lt;1,0,IF(I18&gt;23,70,LOOKUP(I18,{1,2,3,4,5,6,7,8,9,10,11,12,13,14,15,16,17,18,19,20,21,22,23},{10,13,17,21,25,29,33,37,41,45,50,54,57,60,62,63,64,65,66,67,68,69,70}))))</f>
        <v>0</v>
      </c>
      <c r="V118" s="18">
        <v>0</v>
      </c>
      <c r="W118" s="18">
        <f t="shared" si="22"/>
        <v>0</v>
      </c>
      <c r="X118" s="18">
        <f>IF(I18=0,0,IF(I18&lt;1,0,IF(I18&gt;26,70,LOOKUP(I18,{1,2,3,4,5,6,7,8,9,10,11,12,13,14,15,16,17,18,19,20,21,22,23,24,25,26},{8,11,14,17,20,23,26,30,34,38,42,46,50,53,56,58,60,62,63,64,65,66,67,68,69,70}))))</f>
        <v>0</v>
      </c>
      <c r="Y118" s="18">
        <v>0</v>
      </c>
      <c r="Z118" s="18">
        <f t="shared" si="23"/>
        <v>0</v>
      </c>
      <c r="AA118" s="18">
        <f>IF(I18=0,0,IF(I18&lt;1,0,IF(I18&gt;28,70,LOOKUP(I18,{1,2,3,4,5,6,7,8,9,10,11,12,13,14,15,16,17,18,19,20,21,22,23,24,25,26,27,28},{4,7,10,13,16,19,22,26,30,34,38,42,46,50,54,57,59,60,61,62,63,64,65,66,67,68,69,70}))))</f>
        <v>0</v>
      </c>
      <c r="AB118" s="18">
        <v>0</v>
      </c>
      <c r="AC118" s="18">
        <f t="shared" si="24"/>
        <v>0</v>
      </c>
      <c r="AD118" s="18">
        <f>IF(I18=0,0,IF(I18&lt;1,0,IF(I18&gt;30,70,LOOKUP(I18,{1,2,3,4,5,6,7,8,9,10,11,12,13,14,15,16,17,18,19,20,21,22,23,24,25,26,27,28,29,30},{1,4,7,10,13,16,19,22,26,30,34,38,42,46,50,54,57,59,61,63,64,65,66,67,67,68,68,69,69,70}))))</f>
        <v>0</v>
      </c>
      <c r="AE118" s="18">
        <v>0</v>
      </c>
      <c r="AF118" s="18">
        <f t="shared" si="25"/>
        <v>0</v>
      </c>
      <c r="AG118" s="18">
        <f>IF(I18=0,0,IF(I18&lt;2,0,IF(I18&gt;32,70,LOOKUP(I18,{2,3,4,5,6,7,8,9,10,11,12,13,14,15,16,17,18,19,20,21,22,23,24,25,26,27,28,29,30,31,32},{1,4,7,10,13,16,19,22,26,30,34,38,42,46,50,54,57,59,61,62,63,64,65,66,67,67,68,68,69,69,70}))))</f>
        <v>0</v>
      </c>
      <c r="AH118" s="18">
        <v>0</v>
      </c>
      <c r="AI118" s="18">
        <f t="shared" si="26"/>
        <v>0</v>
      </c>
      <c r="AJ118" s="18">
        <f>IF(I18=0,0,IF(I18&lt;3,0,IF(I18&gt;34,70,LOOKUP(I18,{3,4,5,6,7,8,9,10,11,12,13,14,15,16,17,18,19,20,21,22,23,24,25,26,27,28,29,30,31,32,33,34},{1,3,6,9,12,15,18,22,26,30,34,38,42,46,50,54,57,59,61,62,63,64,65,66,66,67,67,68,68,69,69,70}))))</f>
        <v>0</v>
      </c>
      <c r="AK118" s="18">
        <v>0</v>
      </c>
      <c r="AL118" s="18">
        <f t="shared" si="27"/>
        <v>0</v>
      </c>
    </row>
    <row r="119" spans="3:38" ht="12.75" hidden="1" x14ac:dyDescent="0.2">
      <c r="C119" s="19"/>
      <c r="D119" s="16"/>
      <c r="E119" s="18">
        <f t="shared" si="16"/>
        <v>0</v>
      </c>
      <c r="F119" s="18">
        <f>IF(I19=0,0,IF(I19&lt;1,0,IF(I19&gt;6,70,LOOKUP(I19,{1,2,3,4,5,6},{43,50,63,68,69,70}))))</f>
        <v>0</v>
      </c>
      <c r="G119" s="18">
        <v>0</v>
      </c>
      <c r="H119" s="18">
        <f t="shared" si="17"/>
        <v>0</v>
      </c>
      <c r="I119" s="18">
        <f>IF(I19=0,0,IF(I19&lt;1,0,IF(I19&gt;7,70,LOOKUP(I19,{1,2,3,4,5,6,7},{36,43,50,63,68,69,70}))))</f>
        <v>0</v>
      </c>
      <c r="J119" s="18">
        <v>0</v>
      </c>
      <c r="K119" s="18">
        <f t="shared" si="18"/>
        <v>0</v>
      </c>
      <c r="L119" s="18">
        <f>IF(I19=0,0,IF(I19&lt;1,0,IF(I19&gt;11,70,LOOKUP(I19,{1,2,3,4,5,6,7,8,9,10,11},{20,30,36,43,50,55,62,67,68,69,70}))))</f>
        <v>0</v>
      </c>
      <c r="M119" s="18">
        <v>0</v>
      </c>
      <c r="N119" s="18">
        <f t="shared" si="19"/>
        <v>0</v>
      </c>
      <c r="O119" s="18">
        <f>IF(I19=0,0,IF(I19&lt;1,0,IF(I19&gt;15,70,LOOKUP(I19,{1,2,3,4,5,6,7,8,9,10,11,12,13,14,15},{15,20,25,30,36,43,50,55,59,62,65,67,68,69,70}))))</f>
        <v>0</v>
      </c>
      <c r="P119" s="18">
        <v>0</v>
      </c>
      <c r="Q119" s="18">
        <f t="shared" si="20"/>
        <v>0</v>
      </c>
      <c r="R119" s="18">
        <f>IF(I19=0,0,IF(I19&lt;1,0,IF(I19&gt;19,70,LOOKUP(I19,{1,2,3,4,5,6,7,8,9,10,11,12,13,14,15,16,17,18,19},{13,17,21,25,29,33,38,44,50,54,57,59,61,63,65,67,68,69,70}))))</f>
        <v>0</v>
      </c>
      <c r="S119" s="18">
        <v>0</v>
      </c>
      <c r="T119" s="18">
        <f t="shared" si="21"/>
        <v>0</v>
      </c>
      <c r="U119" s="18">
        <f>IF(I19=0,0,IF(I19&lt;1,0,IF(I19&gt;23,70,LOOKUP(I19,{1,2,3,4,5,6,7,8,9,10,11,12,13,14,15,16,17,18,19,20,21,22,23},{10,13,17,21,25,29,33,37,41,45,50,54,57,60,62,63,64,65,66,67,68,69,70}))))</f>
        <v>0</v>
      </c>
      <c r="V119" s="18">
        <v>0</v>
      </c>
      <c r="W119" s="18">
        <f t="shared" si="22"/>
        <v>0</v>
      </c>
      <c r="X119" s="18">
        <f>IF(I19=0,0,IF(I19&lt;1,0,IF(I19&gt;26,70,LOOKUP(I19,{1,2,3,4,5,6,7,8,9,10,11,12,13,14,15,16,17,18,19,20,21,22,23,24,25,26},{8,11,14,17,20,23,26,30,34,38,42,46,50,53,56,58,60,62,63,64,65,66,67,68,69,70}))))</f>
        <v>0</v>
      </c>
      <c r="Y119" s="18">
        <v>0</v>
      </c>
      <c r="Z119" s="18">
        <f t="shared" si="23"/>
        <v>0</v>
      </c>
      <c r="AA119" s="18">
        <f>IF(I19=0,0,IF(I19&lt;1,0,IF(I19&gt;28,70,LOOKUP(I19,{1,2,3,4,5,6,7,8,9,10,11,12,13,14,15,16,17,18,19,20,21,22,23,24,25,26,27,28},{4,7,10,13,16,19,22,26,30,34,38,42,46,50,54,57,59,60,61,62,63,64,65,66,67,68,69,70}))))</f>
        <v>0</v>
      </c>
      <c r="AB119" s="18">
        <v>0</v>
      </c>
      <c r="AC119" s="18">
        <f t="shared" si="24"/>
        <v>0</v>
      </c>
      <c r="AD119" s="18">
        <f>IF(I19=0,0,IF(I19&lt;1,0,IF(I19&gt;30,70,LOOKUP(I19,{1,2,3,4,5,6,7,8,9,10,11,12,13,14,15,16,17,18,19,20,21,22,23,24,25,26,27,28,29,30},{1,4,7,10,13,16,19,22,26,30,34,38,42,46,50,54,57,59,61,63,64,65,66,67,67,68,68,69,69,70}))))</f>
        <v>0</v>
      </c>
      <c r="AE119" s="18">
        <v>0</v>
      </c>
      <c r="AF119" s="18">
        <f t="shared" si="25"/>
        <v>0</v>
      </c>
      <c r="AG119" s="18">
        <f>IF(I19=0,0,IF(I19&lt;2,0,IF(I19&gt;32,70,LOOKUP(I19,{2,3,4,5,6,7,8,9,10,11,12,13,14,15,16,17,18,19,20,21,22,23,24,25,26,27,28,29,30,31,32},{1,4,7,10,13,16,19,22,26,30,34,38,42,46,50,54,57,59,61,62,63,64,65,66,67,67,68,68,69,69,70}))))</f>
        <v>0</v>
      </c>
      <c r="AH119" s="18">
        <v>0</v>
      </c>
      <c r="AI119" s="18">
        <f t="shared" si="26"/>
        <v>0</v>
      </c>
      <c r="AJ119" s="18">
        <f>IF(I19=0,0,IF(I19&lt;3,0,IF(I19&gt;34,70,LOOKUP(I19,{3,4,5,6,7,8,9,10,11,12,13,14,15,16,17,18,19,20,21,22,23,24,25,26,27,28,29,30,31,32,33,34},{1,3,6,9,12,15,18,22,26,30,34,38,42,46,50,54,57,59,61,62,63,64,65,66,66,67,67,68,68,69,69,70}))))</f>
        <v>0</v>
      </c>
      <c r="AK119" s="18">
        <v>0</v>
      </c>
      <c r="AL119" s="18">
        <f t="shared" si="27"/>
        <v>0</v>
      </c>
    </row>
    <row r="120" spans="3:38" ht="12.75" hidden="1" x14ac:dyDescent="0.2">
      <c r="C120" s="19"/>
      <c r="D120" s="16"/>
      <c r="E120" s="18">
        <f t="shared" si="16"/>
        <v>0</v>
      </c>
      <c r="F120" s="18">
        <f>IF(I20=0,0,IF(I20&lt;1,0,IF(I20&gt;6,70,LOOKUP(I20,{1,2,3,4,5,6},{43,50,63,68,69,70}))))</f>
        <v>0</v>
      </c>
      <c r="G120" s="18">
        <v>0</v>
      </c>
      <c r="H120" s="18">
        <f t="shared" si="17"/>
        <v>0</v>
      </c>
      <c r="I120" s="18">
        <f>IF(I20=0,0,IF(I20&lt;1,0,IF(I20&gt;7,70,LOOKUP(I20,{1,2,3,4,5,6,7},{36,43,50,63,68,69,70}))))</f>
        <v>0</v>
      </c>
      <c r="J120" s="18">
        <v>0</v>
      </c>
      <c r="K120" s="18">
        <f t="shared" si="18"/>
        <v>0</v>
      </c>
      <c r="L120" s="18">
        <f>IF(I20=0,0,IF(I20&lt;1,0,IF(I20&gt;11,70,LOOKUP(I20,{1,2,3,4,5,6,7,8,9,10,11},{20,30,36,43,50,55,62,67,68,69,70}))))</f>
        <v>0</v>
      </c>
      <c r="M120" s="18">
        <v>0</v>
      </c>
      <c r="N120" s="18">
        <f t="shared" si="19"/>
        <v>0</v>
      </c>
      <c r="O120" s="18">
        <f>IF(I20=0,0,IF(I20&lt;1,0,IF(I20&gt;15,70,LOOKUP(I20,{1,2,3,4,5,6,7,8,9,10,11,12,13,14,15},{15,20,25,30,36,43,50,55,59,62,65,67,68,69,70}))))</f>
        <v>0</v>
      </c>
      <c r="P120" s="18">
        <v>0</v>
      </c>
      <c r="Q120" s="18">
        <f t="shared" si="20"/>
        <v>0</v>
      </c>
      <c r="R120" s="18">
        <f>IF(I20=0,0,IF(I20&lt;1,0,IF(I20&gt;19,70,LOOKUP(I20,{1,2,3,4,5,6,7,8,9,10,11,12,13,14,15,16,17,18,19},{13,17,21,25,29,33,38,44,50,54,57,59,61,63,65,67,68,69,70}))))</f>
        <v>0</v>
      </c>
      <c r="S120" s="18">
        <v>0</v>
      </c>
      <c r="T120" s="18">
        <f t="shared" si="21"/>
        <v>0</v>
      </c>
      <c r="U120" s="18">
        <f>IF(I20=0,0,IF(I20&lt;1,0,IF(I20&gt;23,70,LOOKUP(I20,{1,2,3,4,5,6,7,8,9,10,11,12,13,14,15,16,17,18,19,20,21,22,23},{10,13,17,21,25,29,33,37,41,45,50,54,57,60,62,63,64,65,66,67,68,69,70}))))</f>
        <v>0</v>
      </c>
      <c r="V120" s="18">
        <v>0</v>
      </c>
      <c r="W120" s="18">
        <f t="shared" si="22"/>
        <v>0</v>
      </c>
      <c r="X120" s="18">
        <f>IF(I20=0,0,IF(I20&lt;1,0,IF(I20&gt;26,70,LOOKUP(I20,{1,2,3,4,5,6,7,8,9,10,11,12,13,14,15,16,17,18,19,20,21,22,23,24,25,26},{8,11,14,17,20,23,26,30,34,38,42,46,50,53,56,58,60,62,63,64,65,66,67,68,69,70}))))</f>
        <v>0</v>
      </c>
      <c r="Y120" s="18">
        <v>0</v>
      </c>
      <c r="Z120" s="18">
        <f t="shared" si="23"/>
        <v>0</v>
      </c>
      <c r="AA120" s="18">
        <f>IF(I20=0,0,IF(I20&lt;1,0,IF(I20&gt;28,70,LOOKUP(I20,{1,2,3,4,5,6,7,8,9,10,11,12,13,14,15,16,17,18,19,20,21,22,23,24,25,26,27,28},{4,7,10,13,16,19,22,26,30,34,38,42,46,50,54,57,59,60,61,62,63,64,65,66,67,68,69,70}))))</f>
        <v>0</v>
      </c>
      <c r="AB120" s="18">
        <v>0</v>
      </c>
      <c r="AC120" s="18">
        <f t="shared" si="24"/>
        <v>0</v>
      </c>
      <c r="AD120" s="18">
        <f>IF(I20=0,0,IF(I20&lt;1,0,IF(I20&gt;30,70,LOOKUP(I20,{1,2,3,4,5,6,7,8,9,10,11,12,13,14,15,16,17,18,19,20,21,22,23,24,25,26,27,28,29,30},{1,4,7,10,13,16,19,22,26,30,34,38,42,46,50,54,57,59,61,63,64,65,66,67,67,68,68,69,69,70}))))</f>
        <v>0</v>
      </c>
      <c r="AE120" s="18">
        <v>0</v>
      </c>
      <c r="AF120" s="18">
        <f t="shared" si="25"/>
        <v>0</v>
      </c>
      <c r="AG120" s="18">
        <f>IF(I20=0,0,IF(I20&lt;2,0,IF(I20&gt;32,70,LOOKUP(I20,{2,3,4,5,6,7,8,9,10,11,12,13,14,15,16,17,18,19,20,21,22,23,24,25,26,27,28,29,30,31,32},{1,4,7,10,13,16,19,22,26,30,34,38,42,46,50,54,57,59,61,62,63,64,65,66,67,67,68,68,69,69,70}))))</f>
        <v>0</v>
      </c>
      <c r="AH120" s="18">
        <v>0</v>
      </c>
      <c r="AI120" s="18">
        <f t="shared" si="26"/>
        <v>0</v>
      </c>
      <c r="AJ120" s="18">
        <f>IF(I20=0,0,IF(I20&lt;3,0,IF(I20&gt;34,70,LOOKUP(I20,{3,4,5,6,7,8,9,10,11,12,13,14,15,16,17,18,19,20,21,22,23,24,25,26,27,28,29,30,31,32,33,34},{1,3,6,9,12,15,18,22,26,30,34,38,42,46,50,54,57,59,61,62,63,64,65,66,66,67,67,68,68,69,69,70}))))</f>
        <v>0</v>
      </c>
      <c r="AK120" s="18">
        <v>0</v>
      </c>
      <c r="AL120" s="18">
        <f t="shared" si="27"/>
        <v>0</v>
      </c>
    </row>
    <row r="121" spans="3:38" ht="12.75" hidden="1" x14ac:dyDescent="0.2">
      <c r="C121" s="19"/>
      <c r="D121" s="16"/>
      <c r="E121" s="18">
        <f t="shared" si="16"/>
        <v>0</v>
      </c>
      <c r="F121" s="18">
        <f>IF(I21=0,0,IF(I21&lt;1,0,IF(I21&gt;6,70,LOOKUP(I21,{1,2,3,4,5,6},{43,50,63,68,69,70}))))</f>
        <v>0</v>
      </c>
      <c r="G121" s="18">
        <v>0</v>
      </c>
      <c r="H121" s="18">
        <f t="shared" si="17"/>
        <v>0</v>
      </c>
      <c r="I121" s="18">
        <f>IF(I21=0,0,IF(I21&lt;1,0,IF(I21&gt;7,70,LOOKUP(I21,{1,2,3,4,5,6,7},{36,43,50,63,68,69,70}))))</f>
        <v>0</v>
      </c>
      <c r="J121" s="18">
        <v>0</v>
      </c>
      <c r="K121" s="18">
        <f t="shared" si="18"/>
        <v>0</v>
      </c>
      <c r="L121" s="18">
        <f>IF(I21=0,0,IF(I21&lt;1,0,IF(I21&gt;11,70,LOOKUP(I21,{1,2,3,4,5,6,7,8,9,10,11},{20,30,36,43,50,55,62,67,68,69,70}))))</f>
        <v>0</v>
      </c>
      <c r="M121" s="18">
        <v>0</v>
      </c>
      <c r="N121" s="18">
        <f t="shared" si="19"/>
        <v>0</v>
      </c>
      <c r="O121" s="18">
        <f>IF(I21=0,0,IF(I21&lt;1,0,IF(I21&gt;15,70,LOOKUP(I21,{1,2,3,4,5,6,7,8,9,10,11,12,13,14,15},{15,20,25,30,36,43,50,55,59,62,65,67,68,69,70}))))</f>
        <v>0</v>
      </c>
      <c r="P121" s="18">
        <v>0</v>
      </c>
      <c r="Q121" s="18">
        <f t="shared" si="20"/>
        <v>0</v>
      </c>
      <c r="R121" s="18">
        <f>IF(I21=0,0,IF(I21&lt;1,0,IF(I21&gt;19,70,LOOKUP(I21,{1,2,3,4,5,6,7,8,9,10,11,12,13,14,15,16,17,18,19},{13,17,21,25,29,33,38,44,50,54,57,59,61,63,65,67,68,69,70}))))</f>
        <v>0</v>
      </c>
      <c r="S121" s="18">
        <v>0</v>
      </c>
      <c r="T121" s="18">
        <f t="shared" si="21"/>
        <v>0</v>
      </c>
      <c r="U121" s="18">
        <f>IF(I21=0,0,IF(I21&lt;1,0,IF(I21&gt;23,70,LOOKUP(I21,{1,2,3,4,5,6,7,8,9,10,11,12,13,14,15,16,17,18,19,20,21,22,23},{10,13,17,21,25,29,33,37,41,45,50,54,57,60,62,63,64,65,66,67,68,69,70}))))</f>
        <v>0</v>
      </c>
      <c r="V121" s="18">
        <v>0</v>
      </c>
      <c r="W121" s="18">
        <f t="shared" si="22"/>
        <v>0</v>
      </c>
      <c r="X121" s="18">
        <f>IF(I21=0,0,IF(I21&lt;1,0,IF(I21&gt;26,70,LOOKUP(I21,{1,2,3,4,5,6,7,8,9,10,11,12,13,14,15,16,17,18,19,20,21,22,23,24,25,26},{8,11,14,17,20,23,26,30,34,38,42,46,50,53,56,58,60,62,63,64,65,66,67,68,69,70}))))</f>
        <v>0</v>
      </c>
      <c r="Y121" s="18">
        <v>0</v>
      </c>
      <c r="Z121" s="18">
        <f t="shared" si="23"/>
        <v>0</v>
      </c>
      <c r="AA121" s="18">
        <f>IF(I21=0,0,IF(I21&lt;1,0,IF(I21&gt;28,70,LOOKUP(I21,{1,2,3,4,5,6,7,8,9,10,11,12,13,14,15,16,17,18,19,20,21,22,23,24,25,26,27,28},{4,7,10,13,16,19,22,26,30,34,38,42,46,50,54,57,59,60,61,62,63,64,65,66,67,68,69,70}))))</f>
        <v>0</v>
      </c>
      <c r="AB121" s="18">
        <v>0</v>
      </c>
      <c r="AC121" s="18">
        <f t="shared" si="24"/>
        <v>0</v>
      </c>
      <c r="AD121" s="18">
        <f>IF(I21=0,0,IF(I21&lt;1,0,IF(I21&gt;30,70,LOOKUP(I21,{1,2,3,4,5,6,7,8,9,10,11,12,13,14,15,16,17,18,19,20,21,22,23,24,25,26,27,28,29,30},{1,4,7,10,13,16,19,22,26,30,34,38,42,46,50,54,57,59,61,63,64,65,66,67,67,68,68,69,69,70}))))</f>
        <v>0</v>
      </c>
      <c r="AE121" s="18">
        <v>0</v>
      </c>
      <c r="AF121" s="18">
        <f t="shared" si="25"/>
        <v>0</v>
      </c>
      <c r="AG121" s="18">
        <f>IF(I21=0,0,IF(I21&lt;2,0,IF(I21&gt;32,70,LOOKUP(I21,{2,3,4,5,6,7,8,9,10,11,12,13,14,15,16,17,18,19,20,21,22,23,24,25,26,27,28,29,30,31,32},{1,4,7,10,13,16,19,22,26,30,34,38,42,46,50,54,57,59,61,62,63,64,65,66,67,67,68,68,69,69,70}))))</f>
        <v>0</v>
      </c>
      <c r="AH121" s="18">
        <v>0</v>
      </c>
      <c r="AI121" s="18">
        <f t="shared" si="26"/>
        <v>0</v>
      </c>
      <c r="AJ121" s="18">
        <f>IF(I21=0,0,IF(I21&lt;3,0,IF(I21&gt;34,70,LOOKUP(I21,{3,4,5,6,7,8,9,10,11,12,13,14,15,16,17,18,19,20,21,22,23,24,25,26,27,28,29,30,31,32,33,34},{1,3,6,9,12,15,18,22,26,30,34,38,42,46,50,54,57,59,61,62,63,64,65,66,66,67,67,68,68,69,69,70}))))</f>
        <v>0</v>
      </c>
      <c r="AK121" s="18">
        <v>0</v>
      </c>
      <c r="AL121" s="18">
        <f t="shared" si="27"/>
        <v>0</v>
      </c>
    </row>
    <row r="122" spans="3:38" ht="12.75" hidden="1" x14ac:dyDescent="0.2">
      <c r="C122" s="19"/>
      <c r="D122" s="16"/>
      <c r="E122" s="18" t="str">
        <f t="shared" si="16"/>
        <v>*</v>
      </c>
      <c r="F122" s="18">
        <f>IF(I22=0,0,IF(I22&lt;1,0,IF(I22&gt;6,70,LOOKUP(I22,{1,2,3,4,5,6},{43,50,63,68,69,70}))))</f>
        <v>0</v>
      </c>
      <c r="G122" s="18">
        <v>0</v>
      </c>
      <c r="H122" s="18" t="str">
        <f t="shared" si="17"/>
        <v>*</v>
      </c>
      <c r="I122" s="18">
        <f>IF(I22=0,0,IF(I22&lt;1,0,IF(I22&gt;7,70,LOOKUP(I22,{1,2,3,4,5,6,7},{36,43,50,63,68,69,70}))))</f>
        <v>0</v>
      </c>
      <c r="J122" s="18">
        <v>0</v>
      </c>
      <c r="K122" s="18" t="str">
        <f t="shared" si="18"/>
        <v>*</v>
      </c>
      <c r="L122" s="18">
        <f>IF(I22=0,0,IF(I22&lt;1,0,IF(I22&gt;11,70,LOOKUP(I22,{1,2,3,4,5,6,7,8,9,10,11},{20,30,36,43,50,55,62,67,68,69,70}))))</f>
        <v>0</v>
      </c>
      <c r="M122" s="18">
        <v>0</v>
      </c>
      <c r="N122" s="18" t="str">
        <f t="shared" si="19"/>
        <v>*</v>
      </c>
      <c r="O122" s="18">
        <f>IF(I22=0,0,IF(I22&lt;1,0,IF(I22&gt;15,70,LOOKUP(I22,{1,2,3,4,5,6,7,8,9,10,11,12,13,14,15},{15,20,25,30,36,43,50,55,59,62,65,67,68,69,70}))))</f>
        <v>0</v>
      </c>
      <c r="P122" s="18">
        <v>0</v>
      </c>
      <c r="Q122" s="18" t="str">
        <f t="shared" si="20"/>
        <v>*</v>
      </c>
      <c r="R122" s="18">
        <f>IF(I22=0,0,IF(I22&lt;1,0,IF(I22&gt;19,70,LOOKUP(I22,{1,2,3,4,5,6,7,8,9,10,11,12,13,14,15,16,17,18,19},{13,17,21,25,29,33,38,44,50,54,57,59,61,63,65,67,68,69,70}))))</f>
        <v>0</v>
      </c>
      <c r="S122" s="18">
        <v>0</v>
      </c>
      <c r="T122" s="18" t="str">
        <f t="shared" si="21"/>
        <v>*</v>
      </c>
      <c r="U122" s="18">
        <f>IF(I22=0,0,IF(I22&lt;1,0,IF(I22&gt;23,70,LOOKUP(I22,{1,2,3,4,5,6,7,8,9,10,11,12,13,14,15,16,17,18,19,20,21,22,23},{10,13,17,21,25,29,33,37,41,45,50,54,57,60,62,63,64,65,66,67,68,69,70}))))</f>
        <v>0</v>
      </c>
      <c r="V122" s="18">
        <v>0</v>
      </c>
      <c r="W122" s="18" t="str">
        <f t="shared" si="22"/>
        <v>*</v>
      </c>
      <c r="X122" s="18">
        <f>IF(I22=0,0,IF(I22&lt;1,0,IF(I22&gt;26,70,LOOKUP(I22,{1,2,3,4,5,6,7,8,9,10,11,12,13,14,15,16,17,18,19,20,21,22,23,24,25,26},{8,11,14,17,20,23,26,30,34,38,42,46,50,53,56,58,60,62,63,64,65,66,67,68,69,70}))))</f>
        <v>0</v>
      </c>
      <c r="Y122" s="18">
        <v>0</v>
      </c>
      <c r="Z122" s="18" t="str">
        <f t="shared" si="23"/>
        <v>*</v>
      </c>
      <c r="AA122" s="18">
        <f>IF(I22=0,0,IF(I22&lt;1,0,IF(I22&gt;28,70,LOOKUP(I22,{1,2,3,4,5,6,7,8,9,10,11,12,13,14,15,16,17,18,19,20,21,22,23,24,25,26,27,28},{4,7,10,13,16,19,22,26,30,34,38,42,46,50,54,57,59,60,61,62,63,64,65,66,67,68,69,70}))))</f>
        <v>0</v>
      </c>
      <c r="AB122" s="18">
        <v>0</v>
      </c>
      <c r="AC122" s="18" t="str">
        <f t="shared" si="24"/>
        <v>*</v>
      </c>
      <c r="AD122" s="18">
        <f>IF(I22=0,0,IF(I22&lt;1,0,IF(I22&gt;30,70,LOOKUP(I22,{1,2,3,4,5,6,7,8,9,10,11,12,13,14,15,16,17,18,19,20,21,22,23,24,25,26,27,28,29,30},{1,4,7,10,13,16,19,22,26,30,34,38,42,46,50,54,57,59,61,63,64,65,66,67,67,68,68,69,69,70}))))</f>
        <v>0</v>
      </c>
      <c r="AE122" s="18">
        <v>0</v>
      </c>
      <c r="AF122" s="18" t="str">
        <f t="shared" si="25"/>
        <v>*</v>
      </c>
      <c r="AG122" s="18">
        <f>IF(I22=0,0,IF(I22&lt;2,0,IF(I22&gt;32,70,LOOKUP(I22,{2,3,4,5,6,7,8,9,10,11,12,13,14,15,16,17,18,19,20,21,22,23,24,25,26,27,28,29,30,31,32},{1,4,7,10,13,16,19,22,26,30,34,38,42,46,50,54,57,59,61,62,63,64,65,66,67,67,68,68,69,69,70}))))</f>
        <v>0</v>
      </c>
      <c r="AH122" s="18">
        <v>0</v>
      </c>
      <c r="AI122" s="18" t="str">
        <f t="shared" si="26"/>
        <v>*</v>
      </c>
      <c r="AJ122" s="18">
        <f>IF(I22=0,0,IF(I22&lt;3,0,IF(I22&gt;34,70,LOOKUP(I22,{3,4,5,6,7,8,9,10,11,12,13,14,15,16,17,18,19,20,21,22,23,24,25,26,27,28,29,30,31,32,33,34},{1,3,6,9,12,15,18,22,26,30,34,38,42,46,50,54,57,59,61,62,63,64,65,66,66,67,67,68,68,69,69,70}))))</f>
        <v>0</v>
      </c>
      <c r="AK122" s="18">
        <v>0</v>
      </c>
      <c r="AL122" s="18" t="str">
        <f t="shared" si="27"/>
        <v>*</v>
      </c>
    </row>
    <row r="123" spans="3:38" ht="12.75" hidden="1" x14ac:dyDescent="0.2">
      <c r="C123" s="19"/>
      <c r="D123" s="16"/>
      <c r="E123" s="18" t="str">
        <f t="shared" si="16"/>
        <v>*</v>
      </c>
      <c r="F123" s="18">
        <f>IF(I23=0,0,IF(I23&lt;1,0,IF(I23&gt;6,70,LOOKUP(I23,{1,2,3,4,5,6},{43,50,63,68,69,70}))))</f>
        <v>0</v>
      </c>
      <c r="G123" s="18">
        <v>0</v>
      </c>
      <c r="H123" s="18" t="str">
        <f t="shared" si="17"/>
        <v>*</v>
      </c>
      <c r="I123" s="18">
        <f>IF(I23=0,0,IF(I23&lt;1,0,IF(I23&gt;7,70,LOOKUP(I23,{1,2,3,4,5,6,7},{36,43,50,63,68,69,70}))))</f>
        <v>0</v>
      </c>
      <c r="J123" s="18">
        <v>0</v>
      </c>
      <c r="K123" s="18" t="str">
        <f t="shared" si="18"/>
        <v>*</v>
      </c>
      <c r="L123" s="18">
        <f>IF(I23=0,0,IF(I23&lt;1,0,IF(I23&gt;11,70,LOOKUP(I23,{1,2,3,4,5,6,7,8,9,10,11},{20,30,36,43,50,55,62,67,68,69,70}))))</f>
        <v>0</v>
      </c>
      <c r="M123" s="18">
        <v>0</v>
      </c>
      <c r="N123" s="18" t="str">
        <f t="shared" si="19"/>
        <v>*</v>
      </c>
      <c r="O123" s="18">
        <f>IF(I23=0,0,IF(I23&lt;1,0,IF(I23&gt;15,70,LOOKUP(I23,{1,2,3,4,5,6,7,8,9,10,11,12,13,14,15},{15,20,25,30,36,43,50,55,59,62,65,67,68,69,70}))))</f>
        <v>0</v>
      </c>
      <c r="P123" s="18">
        <v>0</v>
      </c>
      <c r="Q123" s="18" t="str">
        <f t="shared" si="20"/>
        <v>*</v>
      </c>
      <c r="R123" s="18">
        <f>IF(I23=0,0,IF(I23&lt;1,0,IF(I23&gt;19,70,LOOKUP(I23,{1,2,3,4,5,6,7,8,9,10,11,12,13,14,15,16,17,18,19},{13,17,21,25,29,33,38,44,50,54,57,59,61,63,65,67,68,69,70}))))</f>
        <v>0</v>
      </c>
      <c r="S123" s="18">
        <v>0</v>
      </c>
      <c r="T123" s="18" t="str">
        <f t="shared" si="21"/>
        <v>*</v>
      </c>
      <c r="U123" s="18">
        <f>IF(I23=0,0,IF(I23&lt;1,0,IF(I23&gt;23,70,LOOKUP(I23,{1,2,3,4,5,6,7,8,9,10,11,12,13,14,15,16,17,18,19,20,21,22,23},{10,13,17,21,25,29,33,37,41,45,50,54,57,60,62,63,64,65,66,67,68,69,70}))))</f>
        <v>0</v>
      </c>
      <c r="V123" s="18">
        <v>0</v>
      </c>
      <c r="W123" s="18" t="str">
        <f t="shared" si="22"/>
        <v>*</v>
      </c>
      <c r="X123" s="18">
        <f>IF(I23=0,0,IF(I23&lt;1,0,IF(I23&gt;26,70,LOOKUP(I23,{1,2,3,4,5,6,7,8,9,10,11,12,13,14,15,16,17,18,19,20,21,22,23,24,25,26},{8,11,14,17,20,23,26,30,34,38,42,46,50,53,56,58,60,62,63,64,65,66,67,68,69,70}))))</f>
        <v>0</v>
      </c>
      <c r="Y123" s="18">
        <v>0</v>
      </c>
      <c r="Z123" s="18" t="str">
        <f t="shared" si="23"/>
        <v>*</v>
      </c>
      <c r="AA123" s="18">
        <f>IF(I23=0,0,IF(I23&lt;1,0,IF(I23&gt;28,70,LOOKUP(I23,{1,2,3,4,5,6,7,8,9,10,11,12,13,14,15,16,17,18,19,20,21,22,23,24,25,26,27,28},{4,7,10,13,16,19,22,26,30,34,38,42,46,50,54,57,59,60,61,62,63,64,65,66,67,68,69,70}))))</f>
        <v>0</v>
      </c>
      <c r="AB123" s="18">
        <v>0</v>
      </c>
      <c r="AC123" s="18" t="str">
        <f t="shared" si="24"/>
        <v>*</v>
      </c>
      <c r="AD123" s="18">
        <f>IF(I23=0,0,IF(I23&lt;1,0,IF(I23&gt;30,70,LOOKUP(I23,{1,2,3,4,5,6,7,8,9,10,11,12,13,14,15,16,17,18,19,20,21,22,23,24,25,26,27,28,29,30},{1,4,7,10,13,16,19,22,26,30,34,38,42,46,50,54,57,59,61,63,64,65,66,67,67,68,68,69,69,70}))))</f>
        <v>0</v>
      </c>
      <c r="AE123" s="18">
        <v>0</v>
      </c>
      <c r="AF123" s="18" t="str">
        <f t="shared" si="25"/>
        <v>*</v>
      </c>
      <c r="AG123" s="18">
        <f>IF(I23=0,0,IF(I23&lt;2,0,IF(I23&gt;32,70,LOOKUP(I23,{2,3,4,5,6,7,8,9,10,11,12,13,14,15,16,17,18,19,20,21,22,23,24,25,26,27,28,29,30,31,32},{1,4,7,10,13,16,19,22,26,30,34,38,42,46,50,54,57,59,61,62,63,64,65,66,67,67,68,68,69,69,70}))))</f>
        <v>0</v>
      </c>
      <c r="AH123" s="18">
        <v>0</v>
      </c>
      <c r="AI123" s="18" t="str">
        <f t="shared" si="26"/>
        <v>*</v>
      </c>
      <c r="AJ123" s="18">
        <f>IF(I23=0,0,IF(I23&lt;3,0,IF(I23&gt;34,70,LOOKUP(I23,{3,4,5,6,7,8,9,10,11,12,13,14,15,16,17,18,19,20,21,22,23,24,25,26,27,28,29,30,31,32,33,34},{1,3,6,9,12,15,18,22,26,30,34,38,42,46,50,54,57,59,61,62,63,64,65,66,66,67,67,68,68,69,69,70}))))</f>
        <v>0</v>
      </c>
      <c r="AK123" s="18">
        <v>0</v>
      </c>
      <c r="AL123" s="18" t="str">
        <f t="shared" si="27"/>
        <v>*</v>
      </c>
    </row>
    <row r="124" spans="3:38" ht="12.75" hidden="1" x14ac:dyDescent="0.2">
      <c r="C124" s="19"/>
      <c r="D124" s="16"/>
      <c r="E124" s="18" t="str">
        <f t="shared" si="16"/>
        <v>*</v>
      </c>
      <c r="F124" s="18">
        <f>IF(I24=0,0,IF(I24&lt;1,0,IF(I24&gt;6,70,LOOKUP(I24,{1,2,3,4,5,6},{43,50,63,68,69,70}))))</f>
        <v>0</v>
      </c>
      <c r="G124" s="18">
        <v>0</v>
      </c>
      <c r="H124" s="18" t="str">
        <f t="shared" si="17"/>
        <v>*</v>
      </c>
      <c r="I124" s="18">
        <f>IF(I24=0,0,IF(I24&lt;1,0,IF(I24&gt;7,70,LOOKUP(I24,{1,2,3,4,5,6,7},{36,43,50,63,68,69,70}))))</f>
        <v>0</v>
      </c>
      <c r="J124" s="18">
        <v>0</v>
      </c>
      <c r="K124" s="18" t="str">
        <f t="shared" si="18"/>
        <v>*</v>
      </c>
      <c r="L124" s="18">
        <f>IF(I24=0,0,IF(I24&lt;1,0,IF(I24&gt;11,70,LOOKUP(I24,{1,2,3,4,5,6,7,8,9,10,11},{20,30,36,43,50,55,62,67,68,69,70}))))</f>
        <v>0</v>
      </c>
      <c r="M124" s="18">
        <v>0</v>
      </c>
      <c r="N124" s="18" t="str">
        <f t="shared" si="19"/>
        <v>*</v>
      </c>
      <c r="O124" s="18">
        <f>IF(I24=0,0,IF(I24&lt;1,0,IF(I24&gt;15,70,LOOKUP(I24,{1,2,3,4,5,6,7,8,9,10,11,12,13,14,15},{15,20,25,30,36,43,50,55,59,62,65,67,68,69,70}))))</f>
        <v>0</v>
      </c>
      <c r="P124" s="18">
        <v>0</v>
      </c>
      <c r="Q124" s="18" t="str">
        <f t="shared" si="20"/>
        <v>*</v>
      </c>
      <c r="R124" s="18">
        <f>IF(I24=0,0,IF(I24&lt;1,0,IF(I24&gt;19,70,LOOKUP(I24,{1,2,3,4,5,6,7,8,9,10,11,12,13,14,15,16,17,18,19},{13,17,21,25,29,33,38,44,50,54,57,59,61,63,65,67,68,69,70}))))</f>
        <v>0</v>
      </c>
      <c r="S124" s="18">
        <v>0</v>
      </c>
      <c r="T124" s="18" t="str">
        <f t="shared" si="21"/>
        <v>*</v>
      </c>
      <c r="U124" s="18">
        <f>IF(I24=0,0,IF(I24&lt;1,0,IF(I24&gt;23,70,LOOKUP(I24,{1,2,3,4,5,6,7,8,9,10,11,12,13,14,15,16,17,18,19,20,21,22,23},{10,13,17,21,25,29,33,37,41,45,50,54,57,60,62,63,64,65,66,67,68,69,70}))))</f>
        <v>0</v>
      </c>
      <c r="V124" s="18">
        <v>0</v>
      </c>
      <c r="W124" s="18" t="str">
        <f t="shared" si="22"/>
        <v>*</v>
      </c>
      <c r="X124" s="18">
        <f>IF(I24=0,0,IF(I24&lt;1,0,IF(I24&gt;26,70,LOOKUP(I24,{1,2,3,4,5,6,7,8,9,10,11,12,13,14,15,16,17,18,19,20,21,22,23,24,25,26},{8,11,14,17,20,23,26,30,34,38,42,46,50,53,56,58,60,62,63,64,65,66,67,68,69,70}))))</f>
        <v>0</v>
      </c>
      <c r="Y124" s="18">
        <v>0</v>
      </c>
      <c r="Z124" s="18" t="str">
        <f t="shared" si="23"/>
        <v>*</v>
      </c>
      <c r="AA124" s="18">
        <f>IF(I24=0,0,IF(I24&lt;1,0,IF(I24&gt;28,70,LOOKUP(I24,{1,2,3,4,5,6,7,8,9,10,11,12,13,14,15,16,17,18,19,20,21,22,23,24,25,26,27,28},{4,7,10,13,16,19,22,26,30,34,38,42,46,50,54,57,59,60,61,62,63,64,65,66,67,68,69,70}))))</f>
        <v>0</v>
      </c>
      <c r="AB124" s="18">
        <v>0</v>
      </c>
      <c r="AC124" s="18" t="str">
        <f t="shared" si="24"/>
        <v>*</v>
      </c>
      <c r="AD124" s="18">
        <f>IF(I24=0,0,IF(I24&lt;1,0,IF(I24&gt;30,70,LOOKUP(I24,{1,2,3,4,5,6,7,8,9,10,11,12,13,14,15,16,17,18,19,20,21,22,23,24,25,26,27,28,29,30},{1,4,7,10,13,16,19,22,26,30,34,38,42,46,50,54,57,59,61,63,64,65,66,67,67,68,68,69,69,70}))))</f>
        <v>0</v>
      </c>
      <c r="AE124" s="18">
        <v>0</v>
      </c>
      <c r="AF124" s="18" t="str">
        <f t="shared" si="25"/>
        <v>*</v>
      </c>
      <c r="AG124" s="18">
        <f>IF(I24=0,0,IF(I24&lt;2,0,IF(I24&gt;32,70,LOOKUP(I24,{2,3,4,5,6,7,8,9,10,11,12,13,14,15,16,17,18,19,20,21,22,23,24,25,26,27,28,29,30,31,32},{1,4,7,10,13,16,19,22,26,30,34,38,42,46,50,54,57,59,61,62,63,64,65,66,67,67,68,68,69,69,70}))))</f>
        <v>0</v>
      </c>
      <c r="AH124" s="18">
        <v>0</v>
      </c>
      <c r="AI124" s="18" t="str">
        <f t="shared" si="26"/>
        <v>*</v>
      </c>
      <c r="AJ124" s="18">
        <f>IF(I24=0,0,IF(I24&lt;3,0,IF(I24&gt;34,70,LOOKUP(I24,{3,4,5,6,7,8,9,10,11,12,13,14,15,16,17,18,19,20,21,22,23,24,25,26,27,28,29,30,31,32,33,34},{1,3,6,9,12,15,18,22,26,30,34,38,42,46,50,54,57,59,61,62,63,64,65,66,66,67,67,68,68,69,69,70}))))</f>
        <v>0</v>
      </c>
      <c r="AK124" s="18">
        <v>0</v>
      </c>
      <c r="AL124" s="18" t="str">
        <f t="shared" si="27"/>
        <v>*</v>
      </c>
    </row>
    <row r="125" spans="3:38" ht="12.75" hidden="1" x14ac:dyDescent="0.2">
      <c r="C125" s="19"/>
      <c r="D125" s="16"/>
      <c r="E125" s="18" t="str">
        <f t="shared" si="16"/>
        <v>*</v>
      </c>
      <c r="F125" s="18">
        <f>IF(I25=0,0,IF(I25&lt;1,0,IF(I25&gt;6,70,LOOKUP(I25,{1,2,3,4,5,6},{43,50,63,68,69,70}))))</f>
        <v>0</v>
      </c>
      <c r="G125" s="18">
        <v>0</v>
      </c>
      <c r="H125" s="18" t="str">
        <f t="shared" si="17"/>
        <v>*</v>
      </c>
      <c r="I125" s="18">
        <f>IF(I25=0,0,IF(I25&lt;1,0,IF(I25&gt;7,70,LOOKUP(I25,{1,2,3,4,5,6,7},{36,43,50,63,68,69,70}))))</f>
        <v>0</v>
      </c>
      <c r="J125" s="18">
        <v>0</v>
      </c>
      <c r="K125" s="18" t="str">
        <f t="shared" si="18"/>
        <v>*</v>
      </c>
      <c r="L125" s="18">
        <f>IF(I25=0,0,IF(I25&lt;1,0,IF(I25&gt;11,70,LOOKUP(I25,{1,2,3,4,5,6,7,8,9,10,11},{20,30,36,43,50,55,62,67,68,69,70}))))</f>
        <v>0</v>
      </c>
      <c r="M125" s="18">
        <v>0</v>
      </c>
      <c r="N125" s="18" t="str">
        <f t="shared" si="19"/>
        <v>*</v>
      </c>
      <c r="O125" s="18">
        <f>IF(I25=0,0,IF(I25&lt;1,0,IF(I25&gt;15,70,LOOKUP(I25,{1,2,3,4,5,6,7,8,9,10,11,12,13,14,15},{15,20,25,30,36,43,50,55,59,62,65,67,68,69,70}))))</f>
        <v>0</v>
      </c>
      <c r="P125" s="18">
        <v>0</v>
      </c>
      <c r="Q125" s="18" t="str">
        <f t="shared" si="20"/>
        <v>*</v>
      </c>
      <c r="R125" s="18">
        <f>IF(I25=0,0,IF(I25&lt;1,0,IF(I25&gt;19,70,LOOKUP(I25,{1,2,3,4,5,6,7,8,9,10,11,12,13,14,15,16,17,18,19},{13,17,21,25,29,33,38,44,50,54,57,59,61,63,65,67,68,69,70}))))</f>
        <v>0</v>
      </c>
      <c r="S125" s="18">
        <v>0</v>
      </c>
      <c r="T125" s="18" t="str">
        <f t="shared" si="21"/>
        <v>*</v>
      </c>
      <c r="U125" s="18">
        <f>IF(I25=0,0,IF(I25&lt;1,0,IF(I25&gt;23,70,LOOKUP(I25,{1,2,3,4,5,6,7,8,9,10,11,12,13,14,15,16,17,18,19,20,21,22,23},{10,13,17,21,25,29,33,37,41,45,50,54,57,60,62,63,64,65,66,67,68,69,70}))))</f>
        <v>0</v>
      </c>
      <c r="V125" s="18">
        <v>0</v>
      </c>
      <c r="W125" s="18" t="str">
        <f t="shared" si="22"/>
        <v>*</v>
      </c>
      <c r="X125" s="18">
        <f>IF(I25=0,0,IF(I25&lt;1,0,IF(I25&gt;26,70,LOOKUP(I25,{1,2,3,4,5,6,7,8,9,10,11,12,13,14,15,16,17,18,19,20,21,22,23,24,25,26},{8,11,14,17,20,23,26,30,34,38,42,46,50,53,56,58,60,62,63,64,65,66,67,68,69,70}))))</f>
        <v>0</v>
      </c>
      <c r="Y125" s="18">
        <v>0</v>
      </c>
      <c r="Z125" s="18" t="str">
        <f t="shared" si="23"/>
        <v>*</v>
      </c>
      <c r="AA125" s="18">
        <f>IF(I25=0,0,IF(I25&lt;1,0,IF(I25&gt;28,70,LOOKUP(I25,{1,2,3,4,5,6,7,8,9,10,11,12,13,14,15,16,17,18,19,20,21,22,23,24,25,26,27,28},{4,7,10,13,16,19,22,26,30,34,38,42,46,50,54,57,59,60,61,62,63,64,65,66,67,68,69,70}))))</f>
        <v>0</v>
      </c>
      <c r="AB125" s="18">
        <v>0</v>
      </c>
      <c r="AC125" s="18" t="str">
        <f t="shared" si="24"/>
        <v>*</v>
      </c>
      <c r="AD125" s="18">
        <f>IF(I25=0,0,IF(I25&lt;1,0,IF(I25&gt;30,70,LOOKUP(I25,{1,2,3,4,5,6,7,8,9,10,11,12,13,14,15,16,17,18,19,20,21,22,23,24,25,26,27,28,29,30},{1,4,7,10,13,16,19,22,26,30,34,38,42,46,50,54,57,59,61,63,64,65,66,67,67,68,68,69,69,70}))))</f>
        <v>0</v>
      </c>
      <c r="AE125" s="18">
        <v>0</v>
      </c>
      <c r="AF125" s="18" t="str">
        <f t="shared" si="25"/>
        <v>*</v>
      </c>
      <c r="AG125" s="18">
        <f>IF(I25=0,0,IF(I25&lt;2,0,IF(I25&gt;32,70,LOOKUP(I25,{2,3,4,5,6,7,8,9,10,11,12,13,14,15,16,17,18,19,20,21,22,23,24,25,26,27,28,29,30,31,32},{1,4,7,10,13,16,19,22,26,30,34,38,42,46,50,54,57,59,61,62,63,64,65,66,67,67,68,68,69,69,70}))))</f>
        <v>0</v>
      </c>
      <c r="AH125" s="18">
        <v>0</v>
      </c>
      <c r="AI125" s="18" t="str">
        <f t="shared" si="26"/>
        <v>*</v>
      </c>
      <c r="AJ125" s="18">
        <f>IF(I25=0,0,IF(I25&lt;3,0,IF(I25&gt;34,70,LOOKUP(I25,{3,4,5,6,7,8,9,10,11,12,13,14,15,16,17,18,19,20,21,22,23,24,25,26,27,28,29,30,31,32,33,34},{1,3,6,9,12,15,18,22,26,30,34,38,42,46,50,54,57,59,61,62,63,64,65,66,66,67,67,68,68,69,69,70}))))</f>
        <v>0</v>
      </c>
      <c r="AK125" s="18">
        <v>0</v>
      </c>
      <c r="AL125" s="18" t="str">
        <f t="shared" si="27"/>
        <v>*</v>
      </c>
    </row>
    <row r="126" spans="3:38" ht="12.75" hidden="1" x14ac:dyDescent="0.2">
      <c r="C126" s="19"/>
      <c r="D126" s="16"/>
      <c r="E126" s="18" t="str">
        <f t="shared" si="16"/>
        <v>*</v>
      </c>
      <c r="F126" s="18">
        <f>IF(I26=0,0,IF(I26&lt;1,0,IF(I26&gt;6,70,LOOKUP(I26,{1,2,3,4,5,6},{43,50,63,68,69,70}))))</f>
        <v>0</v>
      </c>
      <c r="G126" s="18">
        <v>0</v>
      </c>
      <c r="H126" s="18" t="str">
        <f t="shared" si="17"/>
        <v>*</v>
      </c>
      <c r="I126" s="18">
        <f>IF(I26=0,0,IF(I26&lt;1,0,IF(I26&gt;7,70,LOOKUP(I26,{1,2,3,4,5,6,7},{36,43,50,63,68,69,70}))))</f>
        <v>0</v>
      </c>
      <c r="J126" s="18">
        <v>0</v>
      </c>
      <c r="K126" s="18" t="str">
        <f t="shared" si="18"/>
        <v>*</v>
      </c>
      <c r="L126" s="18">
        <f>IF(I26=0,0,IF(I26&lt;1,0,IF(I26&gt;11,70,LOOKUP(I26,{1,2,3,4,5,6,7,8,9,10,11},{20,30,36,43,50,55,62,67,68,69,70}))))</f>
        <v>0</v>
      </c>
      <c r="M126" s="18">
        <v>0</v>
      </c>
      <c r="N126" s="18" t="str">
        <f t="shared" si="19"/>
        <v>*</v>
      </c>
      <c r="O126" s="18">
        <f>IF(I26=0,0,IF(I26&lt;1,0,IF(I26&gt;15,70,LOOKUP(I26,{1,2,3,4,5,6,7,8,9,10,11,12,13,14,15},{15,20,25,30,36,43,50,55,59,62,65,67,68,69,70}))))</f>
        <v>0</v>
      </c>
      <c r="P126" s="18">
        <v>0</v>
      </c>
      <c r="Q126" s="18" t="str">
        <f t="shared" si="20"/>
        <v>*</v>
      </c>
      <c r="R126" s="18">
        <f>IF(I26=0,0,IF(I26&lt;1,0,IF(I26&gt;19,70,LOOKUP(I26,{1,2,3,4,5,6,7,8,9,10,11,12,13,14,15,16,17,18,19},{13,17,21,25,29,33,38,44,50,54,57,59,61,63,65,67,68,69,70}))))</f>
        <v>0</v>
      </c>
      <c r="S126" s="18">
        <v>0</v>
      </c>
      <c r="T126" s="18" t="str">
        <f t="shared" si="21"/>
        <v>*</v>
      </c>
      <c r="U126" s="18">
        <f>IF(I26=0,0,IF(I26&lt;1,0,IF(I26&gt;23,70,LOOKUP(I26,{1,2,3,4,5,6,7,8,9,10,11,12,13,14,15,16,17,18,19,20,21,22,23},{10,13,17,21,25,29,33,37,41,45,50,54,57,60,62,63,64,65,66,67,68,69,70}))))</f>
        <v>0</v>
      </c>
      <c r="V126" s="18">
        <v>0</v>
      </c>
      <c r="W126" s="18" t="str">
        <f t="shared" si="22"/>
        <v>*</v>
      </c>
      <c r="X126" s="18">
        <f>IF(I26=0,0,IF(I26&lt;1,0,IF(I26&gt;26,70,LOOKUP(I26,{1,2,3,4,5,6,7,8,9,10,11,12,13,14,15,16,17,18,19,20,21,22,23,24,25,26},{8,11,14,17,20,23,26,30,34,38,42,46,50,53,56,58,60,62,63,64,65,66,67,68,69,70}))))</f>
        <v>0</v>
      </c>
      <c r="Y126" s="18">
        <v>0</v>
      </c>
      <c r="Z126" s="18" t="str">
        <f t="shared" si="23"/>
        <v>*</v>
      </c>
      <c r="AA126" s="18">
        <f>IF(I26=0,0,IF(I26&lt;1,0,IF(I26&gt;28,70,LOOKUP(I26,{1,2,3,4,5,6,7,8,9,10,11,12,13,14,15,16,17,18,19,20,21,22,23,24,25,26,27,28},{4,7,10,13,16,19,22,26,30,34,38,42,46,50,54,57,59,60,61,62,63,64,65,66,67,68,69,70}))))</f>
        <v>0</v>
      </c>
      <c r="AB126" s="18">
        <v>0</v>
      </c>
      <c r="AC126" s="18" t="str">
        <f t="shared" si="24"/>
        <v>*</v>
      </c>
      <c r="AD126" s="18">
        <f>IF(I26=0,0,IF(I26&lt;1,0,IF(I26&gt;30,70,LOOKUP(I26,{1,2,3,4,5,6,7,8,9,10,11,12,13,14,15,16,17,18,19,20,21,22,23,24,25,26,27,28,29,30},{1,4,7,10,13,16,19,22,26,30,34,38,42,46,50,54,57,59,61,63,64,65,66,67,67,68,68,69,69,70}))))</f>
        <v>0</v>
      </c>
      <c r="AE126" s="18">
        <v>0</v>
      </c>
      <c r="AF126" s="18" t="str">
        <f t="shared" si="25"/>
        <v>*</v>
      </c>
      <c r="AG126" s="18">
        <f>IF(I26=0,0,IF(I26&lt;2,0,IF(I26&gt;32,70,LOOKUP(I26,{2,3,4,5,6,7,8,9,10,11,12,13,14,15,16,17,18,19,20,21,22,23,24,25,26,27,28,29,30,31,32},{1,4,7,10,13,16,19,22,26,30,34,38,42,46,50,54,57,59,61,62,63,64,65,66,67,67,68,68,69,69,70}))))</f>
        <v>0</v>
      </c>
      <c r="AH126" s="18">
        <v>0</v>
      </c>
      <c r="AI126" s="18" t="str">
        <f t="shared" si="26"/>
        <v>*</v>
      </c>
      <c r="AJ126" s="18">
        <f>IF(I26=0,0,IF(I26&lt;3,0,IF(I26&gt;34,70,LOOKUP(I26,{3,4,5,6,7,8,9,10,11,12,13,14,15,16,17,18,19,20,21,22,23,24,25,26,27,28,29,30,31,32,33,34},{1,3,6,9,12,15,18,22,26,30,34,38,42,46,50,54,57,59,61,62,63,64,65,66,66,67,67,68,68,69,69,70}))))</f>
        <v>0</v>
      </c>
      <c r="AK126" s="18">
        <v>0</v>
      </c>
      <c r="AL126" s="18" t="str">
        <f t="shared" si="27"/>
        <v>*</v>
      </c>
    </row>
    <row r="127" spans="3:38" ht="12.75" hidden="1" x14ac:dyDescent="0.2">
      <c r="C127" s="19"/>
      <c r="D127" s="16"/>
      <c r="E127" s="18" t="str">
        <f t="shared" si="16"/>
        <v>*</v>
      </c>
      <c r="F127" s="18">
        <f>IF(I27=0,0,IF(I27&lt;1,0,IF(I27&gt;6,70,LOOKUP(I27,{1,2,3,4,5,6},{43,50,63,68,69,70}))))</f>
        <v>0</v>
      </c>
      <c r="G127" s="18">
        <v>0</v>
      </c>
      <c r="H127" s="18" t="str">
        <f t="shared" si="17"/>
        <v>*</v>
      </c>
      <c r="I127" s="18">
        <f>IF(I27=0,0,IF(I27&lt;1,0,IF(I27&gt;7,70,LOOKUP(I27,{1,2,3,4,5,6,7},{36,43,50,63,68,69,70}))))</f>
        <v>0</v>
      </c>
      <c r="J127" s="18">
        <v>0</v>
      </c>
      <c r="K127" s="18" t="str">
        <f t="shared" si="18"/>
        <v>*</v>
      </c>
      <c r="L127" s="18">
        <f>IF(I27=0,0,IF(I27&lt;1,0,IF(I27&gt;11,70,LOOKUP(I27,{1,2,3,4,5,6,7,8,9,10,11},{20,30,36,43,50,55,62,67,68,69,70}))))</f>
        <v>0</v>
      </c>
      <c r="M127" s="18">
        <v>0</v>
      </c>
      <c r="N127" s="18" t="str">
        <f t="shared" si="19"/>
        <v>*</v>
      </c>
      <c r="O127" s="18">
        <f>IF(I27=0,0,IF(I27&lt;1,0,IF(I27&gt;15,70,LOOKUP(I27,{1,2,3,4,5,6,7,8,9,10,11,12,13,14,15},{15,20,25,30,36,43,50,55,59,62,65,67,68,69,70}))))</f>
        <v>0</v>
      </c>
      <c r="P127" s="18">
        <v>0</v>
      </c>
      <c r="Q127" s="18" t="str">
        <f t="shared" si="20"/>
        <v>*</v>
      </c>
      <c r="R127" s="18">
        <f>IF(I27=0,0,IF(I27&lt;1,0,IF(I27&gt;19,70,LOOKUP(I27,{1,2,3,4,5,6,7,8,9,10,11,12,13,14,15,16,17,18,19},{13,17,21,25,29,33,38,44,50,54,57,59,61,63,65,67,68,69,70}))))</f>
        <v>0</v>
      </c>
      <c r="S127" s="18">
        <v>0</v>
      </c>
      <c r="T127" s="18" t="str">
        <f t="shared" si="21"/>
        <v>*</v>
      </c>
      <c r="U127" s="18">
        <f>IF(I27=0,0,IF(I27&lt;1,0,IF(I27&gt;23,70,LOOKUP(I27,{1,2,3,4,5,6,7,8,9,10,11,12,13,14,15,16,17,18,19,20,21,22,23},{10,13,17,21,25,29,33,37,41,45,50,54,57,60,62,63,64,65,66,67,68,69,70}))))</f>
        <v>0</v>
      </c>
      <c r="V127" s="18">
        <v>0</v>
      </c>
      <c r="W127" s="18" t="str">
        <f t="shared" si="22"/>
        <v>*</v>
      </c>
      <c r="X127" s="18">
        <f>IF(I27=0,0,IF(I27&lt;1,0,IF(I27&gt;26,70,LOOKUP(I27,{1,2,3,4,5,6,7,8,9,10,11,12,13,14,15,16,17,18,19,20,21,22,23,24,25,26},{8,11,14,17,20,23,26,30,34,38,42,46,50,53,56,58,60,62,63,64,65,66,67,68,69,70}))))</f>
        <v>0</v>
      </c>
      <c r="Y127" s="18">
        <v>0</v>
      </c>
      <c r="Z127" s="18" t="str">
        <f t="shared" si="23"/>
        <v>*</v>
      </c>
      <c r="AA127" s="18">
        <f>IF(I27=0,0,IF(I27&lt;1,0,IF(I27&gt;28,70,LOOKUP(I27,{1,2,3,4,5,6,7,8,9,10,11,12,13,14,15,16,17,18,19,20,21,22,23,24,25,26,27,28},{4,7,10,13,16,19,22,26,30,34,38,42,46,50,54,57,59,60,61,62,63,64,65,66,67,68,69,70}))))</f>
        <v>0</v>
      </c>
      <c r="AB127" s="18">
        <v>0</v>
      </c>
      <c r="AC127" s="18" t="str">
        <f t="shared" si="24"/>
        <v>*</v>
      </c>
      <c r="AD127" s="18">
        <f>IF(I27=0,0,IF(I27&lt;1,0,IF(I27&gt;30,70,LOOKUP(I27,{1,2,3,4,5,6,7,8,9,10,11,12,13,14,15,16,17,18,19,20,21,22,23,24,25,26,27,28,29,30},{1,4,7,10,13,16,19,22,26,30,34,38,42,46,50,54,57,59,61,63,64,65,66,67,67,68,68,69,69,70}))))</f>
        <v>0</v>
      </c>
      <c r="AE127" s="18">
        <v>0</v>
      </c>
      <c r="AF127" s="18" t="str">
        <f t="shared" si="25"/>
        <v>*</v>
      </c>
      <c r="AG127" s="18">
        <f>IF(I27=0,0,IF(I27&lt;2,0,IF(I27&gt;32,70,LOOKUP(I27,{2,3,4,5,6,7,8,9,10,11,12,13,14,15,16,17,18,19,20,21,22,23,24,25,26,27,28,29,30,31,32},{1,4,7,10,13,16,19,22,26,30,34,38,42,46,50,54,57,59,61,62,63,64,65,66,67,67,68,68,69,69,70}))))</f>
        <v>0</v>
      </c>
      <c r="AH127" s="18">
        <v>0</v>
      </c>
      <c r="AI127" s="18" t="str">
        <f t="shared" si="26"/>
        <v>*</v>
      </c>
      <c r="AJ127" s="18">
        <f>IF(I27=0,0,IF(I27&lt;3,0,IF(I27&gt;34,70,LOOKUP(I27,{3,4,5,6,7,8,9,10,11,12,13,14,15,16,17,18,19,20,21,22,23,24,25,26,27,28,29,30,31,32,33,34},{1,3,6,9,12,15,18,22,26,30,34,38,42,46,50,54,57,59,61,62,63,64,65,66,66,67,67,68,68,69,69,70}))))</f>
        <v>0</v>
      </c>
      <c r="AK127" s="18">
        <v>0</v>
      </c>
      <c r="AL127" s="18" t="str">
        <f t="shared" si="27"/>
        <v>*</v>
      </c>
    </row>
    <row r="128" spans="3:38" ht="12.75" hidden="1" x14ac:dyDescent="0.2">
      <c r="C128" s="19"/>
      <c r="D128" s="16"/>
      <c r="E128" s="18" t="str">
        <f t="shared" si="16"/>
        <v>*</v>
      </c>
      <c r="F128" s="18">
        <f>IF(I28=0,0,IF(I28&lt;1,0,IF(I28&gt;6,70,LOOKUP(I28,{1,2,3,4,5,6},{43,50,63,68,69,70}))))</f>
        <v>0</v>
      </c>
      <c r="G128" s="18">
        <v>0</v>
      </c>
      <c r="H128" s="18" t="str">
        <f t="shared" si="17"/>
        <v>*</v>
      </c>
      <c r="I128" s="18">
        <f>IF(I28=0,0,IF(I28&lt;1,0,IF(I28&gt;7,70,LOOKUP(I28,{1,2,3,4,5,6,7},{36,43,50,63,68,69,70}))))</f>
        <v>0</v>
      </c>
      <c r="J128" s="18">
        <v>0</v>
      </c>
      <c r="K128" s="18" t="str">
        <f t="shared" si="18"/>
        <v>*</v>
      </c>
      <c r="L128" s="18">
        <f>IF(I28=0,0,IF(I28&lt;1,0,IF(I28&gt;11,70,LOOKUP(I28,{1,2,3,4,5,6,7,8,9,10,11},{20,30,36,43,50,55,62,67,68,69,70}))))</f>
        <v>0</v>
      </c>
      <c r="M128" s="18">
        <v>0</v>
      </c>
      <c r="N128" s="18" t="str">
        <f t="shared" si="19"/>
        <v>*</v>
      </c>
      <c r="O128" s="18">
        <f>IF(I28=0,0,IF(I28&lt;1,0,IF(I28&gt;15,70,LOOKUP(I28,{1,2,3,4,5,6,7,8,9,10,11,12,13,14,15},{15,20,25,30,36,43,50,55,59,62,65,67,68,69,70}))))</f>
        <v>0</v>
      </c>
      <c r="P128" s="18">
        <v>0</v>
      </c>
      <c r="Q128" s="18" t="str">
        <f t="shared" si="20"/>
        <v>*</v>
      </c>
      <c r="R128" s="18">
        <f>IF(I28=0,0,IF(I28&lt;1,0,IF(I28&gt;19,70,LOOKUP(I28,{1,2,3,4,5,6,7,8,9,10,11,12,13,14,15,16,17,18,19},{13,17,21,25,29,33,38,44,50,54,57,59,61,63,65,67,68,69,70}))))</f>
        <v>0</v>
      </c>
      <c r="S128" s="18">
        <v>0</v>
      </c>
      <c r="T128" s="18" t="str">
        <f t="shared" si="21"/>
        <v>*</v>
      </c>
      <c r="U128" s="18">
        <f>IF(I28=0,0,IF(I28&lt;1,0,IF(I28&gt;23,70,LOOKUP(I28,{1,2,3,4,5,6,7,8,9,10,11,12,13,14,15,16,17,18,19,20,21,22,23},{10,13,17,21,25,29,33,37,41,45,50,54,57,60,62,63,64,65,66,67,68,69,70}))))</f>
        <v>0</v>
      </c>
      <c r="V128" s="18">
        <v>0</v>
      </c>
      <c r="W128" s="18" t="str">
        <f t="shared" si="22"/>
        <v>*</v>
      </c>
      <c r="X128" s="18">
        <f>IF(I28=0,0,IF(I28&lt;1,0,IF(I28&gt;26,70,LOOKUP(I28,{1,2,3,4,5,6,7,8,9,10,11,12,13,14,15,16,17,18,19,20,21,22,23,24,25,26},{8,11,14,17,20,23,26,30,34,38,42,46,50,53,56,58,60,62,63,64,65,66,67,68,69,70}))))</f>
        <v>0</v>
      </c>
      <c r="Y128" s="18">
        <v>0</v>
      </c>
      <c r="Z128" s="18" t="str">
        <f t="shared" si="23"/>
        <v>*</v>
      </c>
      <c r="AA128" s="18">
        <f>IF(I28=0,0,IF(I28&lt;1,0,IF(I28&gt;28,70,LOOKUP(I28,{1,2,3,4,5,6,7,8,9,10,11,12,13,14,15,16,17,18,19,20,21,22,23,24,25,26,27,28},{4,7,10,13,16,19,22,26,30,34,38,42,46,50,54,57,59,60,61,62,63,64,65,66,67,68,69,70}))))</f>
        <v>0</v>
      </c>
      <c r="AB128" s="18">
        <v>0</v>
      </c>
      <c r="AC128" s="18" t="str">
        <f t="shared" si="24"/>
        <v>*</v>
      </c>
      <c r="AD128" s="18">
        <f>IF(I28=0,0,IF(I28&lt;1,0,IF(I28&gt;30,70,LOOKUP(I28,{1,2,3,4,5,6,7,8,9,10,11,12,13,14,15,16,17,18,19,20,21,22,23,24,25,26,27,28,29,30},{1,4,7,10,13,16,19,22,26,30,34,38,42,46,50,54,57,59,61,63,64,65,66,67,67,68,68,69,69,70}))))</f>
        <v>0</v>
      </c>
      <c r="AE128" s="18">
        <v>0</v>
      </c>
      <c r="AF128" s="18" t="str">
        <f t="shared" si="25"/>
        <v>*</v>
      </c>
      <c r="AG128" s="18">
        <f>IF(I28=0,0,IF(I28&lt;2,0,IF(I28&gt;32,70,LOOKUP(I28,{2,3,4,5,6,7,8,9,10,11,12,13,14,15,16,17,18,19,20,21,22,23,24,25,26,27,28,29,30,31,32},{1,4,7,10,13,16,19,22,26,30,34,38,42,46,50,54,57,59,61,62,63,64,65,66,67,67,68,68,69,69,70}))))</f>
        <v>0</v>
      </c>
      <c r="AH128" s="18">
        <v>0</v>
      </c>
      <c r="AI128" s="18" t="str">
        <f t="shared" si="26"/>
        <v>*</v>
      </c>
      <c r="AJ128" s="18">
        <f>IF(I28=0,0,IF(I28&lt;3,0,IF(I28&gt;34,70,LOOKUP(I28,{3,4,5,6,7,8,9,10,11,12,13,14,15,16,17,18,19,20,21,22,23,24,25,26,27,28,29,30,31,32,33,34},{1,3,6,9,12,15,18,22,26,30,34,38,42,46,50,54,57,59,61,62,63,64,65,66,66,67,67,68,68,69,69,70}))))</f>
        <v>0</v>
      </c>
      <c r="AK128" s="18">
        <v>0</v>
      </c>
      <c r="AL128" s="18" t="str">
        <f t="shared" si="27"/>
        <v>*</v>
      </c>
    </row>
    <row r="129" spans="3:38" ht="12.75" hidden="1" x14ac:dyDescent="0.2">
      <c r="C129" s="19"/>
      <c r="D129" s="16"/>
      <c r="E129" s="18" t="str">
        <f t="shared" si="16"/>
        <v>*</v>
      </c>
      <c r="F129" s="18">
        <f>IF(I29=0,0,IF(I29&lt;1,0,IF(I29&gt;6,70,LOOKUP(I29,{1,2,3,4,5,6},{43,50,63,68,69,70}))))</f>
        <v>0</v>
      </c>
      <c r="G129" s="18">
        <v>0</v>
      </c>
      <c r="H129" s="18" t="str">
        <f t="shared" si="17"/>
        <v>*</v>
      </c>
      <c r="I129" s="18">
        <f>IF(I29=0,0,IF(I29&lt;1,0,IF(I29&gt;7,70,LOOKUP(I29,{1,2,3,4,5,6,7},{36,43,50,63,68,69,70}))))</f>
        <v>0</v>
      </c>
      <c r="J129" s="18">
        <v>0</v>
      </c>
      <c r="K129" s="18" t="str">
        <f t="shared" si="18"/>
        <v>*</v>
      </c>
      <c r="L129" s="18">
        <f>IF(I29=0,0,IF(I29&lt;1,0,IF(I29&gt;11,70,LOOKUP(I29,{1,2,3,4,5,6,7,8,9,10,11},{20,30,36,43,50,55,62,67,68,69,70}))))</f>
        <v>0</v>
      </c>
      <c r="M129" s="18">
        <v>0</v>
      </c>
      <c r="N129" s="18" t="str">
        <f t="shared" si="19"/>
        <v>*</v>
      </c>
      <c r="O129" s="18">
        <f>IF(I29=0,0,IF(I29&lt;1,0,IF(I29&gt;15,70,LOOKUP(I29,{1,2,3,4,5,6,7,8,9,10,11,12,13,14,15},{15,20,25,30,36,43,50,55,59,62,65,67,68,69,70}))))</f>
        <v>0</v>
      </c>
      <c r="P129" s="18">
        <v>0</v>
      </c>
      <c r="Q129" s="18" t="str">
        <f t="shared" si="20"/>
        <v>*</v>
      </c>
      <c r="R129" s="18">
        <f>IF(I29=0,0,IF(I29&lt;1,0,IF(I29&gt;19,70,LOOKUP(I29,{1,2,3,4,5,6,7,8,9,10,11,12,13,14,15,16,17,18,19},{13,17,21,25,29,33,38,44,50,54,57,59,61,63,65,67,68,69,70}))))</f>
        <v>0</v>
      </c>
      <c r="S129" s="18">
        <v>0</v>
      </c>
      <c r="T129" s="18" t="str">
        <f t="shared" si="21"/>
        <v>*</v>
      </c>
      <c r="U129" s="18">
        <f>IF(I29=0,0,IF(I29&lt;1,0,IF(I29&gt;23,70,LOOKUP(I29,{1,2,3,4,5,6,7,8,9,10,11,12,13,14,15,16,17,18,19,20,21,22,23},{10,13,17,21,25,29,33,37,41,45,50,54,57,60,62,63,64,65,66,67,68,69,70}))))</f>
        <v>0</v>
      </c>
      <c r="V129" s="18">
        <v>0</v>
      </c>
      <c r="W129" s="18" t="str">
        <f t="shared" si="22"/>
        <v>*</v>
      </c>
      <c r="X129" s="18">
        <f>IF(I29=0,0,IF(I29&lt;1,0,IF(I29&gt;26,70,LOOKUP(I29,{1,2,3,4,5,6,7,8,9,10,11,12,13,14,15,16,17,18,19,20,21,22,23,24,25,26},{8,11,14,17,20,23,26,30,34,38,42,46,50,53,56,58,60,62,63,64,65,66,67,68,69,70}))))</f>
        <v>0</v>
      </c>
      <c r="Y129" s="18">
        <v>0</v>
      </c>
      <c r="Z129" s="18" t="str">
        <f t="shared" si="23"/>
        <v>*</v>
      </c>
      <c r="AA129" s="18">
        <f>IF(I29=0,0,IF(I29&lt;1,0,IF(I29&gt;28,70,LOOKUP(I29,{1,2,3,4,5,6,7,8,9,10,11,12,13,14,15,16,17,18,19,20,21,22,23,24,25,26,27,28},{4,7,10,13,16,19,22,26,30,34,38,42,46,50,54,57,59,60,61,62,63,64,65,66,67,68,69,70}))))</f>
        <v>0</v>
      </c>
      <c r="AB129" s="18">
        <v>0</v>
      </c>
      <c r="AC129" s="18" t="str">
        <f t="shared" si="24"/>
        <v>*</v>
      </c>
      <c r="AD129" s="18">
        <f>IF(I29=0,0,IF(I29&lt;1,0,IF(I29&gt;30,70,LOOKUP(I29,{1,2,3,4,5,6,7,8,9,10,11,12,13,14,15,16,17,18,19,20,21,22,23,24,25,26,27,28,29,30},{1,4,7,10,13,16,19,22,26,30,34,38,42,46,50,54,57,59,61,63,64,65,66,67,67,68,68,69,69,70}))))</f>
        <v>0</v>
      </c>
      <c r="AE129" s="18">
        <v>0</v>
      </c>
      <c r="AF129" s="18" t="str">
        <f t="shared" si="25"/>
        <v>*</v>
      </c>
      <c r="AG129" s="18">
        <f>IF(I29=0,0,IF(I29&lt;2,0,IF(I29&gt;32,70,LOOKUP(I29,{2,3,4,5,6,7,8,9,10,11,12,13,14,15,16,17,18,19,20,21,22,23,24,25,26,27,28,29,30,31,32},{1,4,7,10,13,16,19,22,26,30,34,38,42,46,50,54,57,59,61,62,63,64,65,66,67,67,68,68,69,69,70}))))</f>
        <v>0</v>
      </c>
      <c r="AH129" s="18">
        <v>0</v>
      </c>
      <c r="AI129" s="18" t="str">
        <f t="shared" si="26"/>
        <v>*</v>
      </c>
      <c r="AJ129" s="18">
        <f>IF(I29=0,0,IF(I29&lt;3,0,IF(I29&gt;34,70,LOOKUP(I29,{3,4,5,6,7,8,9,10,11,12,13,14,15,16,17,18,19,20,21,22,23,24,25,26,27,28,29,30,31,32,33,34},{1,3,6,9,12,15,18,22,26,30,34,38,42,46,50,54,57,59,61,62,63,64,65,66,66,67,67,68,68,69,69,70}))))</f>
        <v>0</v>
      </c>
      <c r="AK129" s="18">
        <v>0</v>
      </c>
      <c r="AL129" s="18" t="str">
        <f t="shared" si="27"/>
        <v>*</v>
      </c>
    </row>
    <row r="130" spans="3:38" ht="12.75" hidden="1" x14ac:dyDescent="0.2">
      <c r="C130" s="19"/>
      <c r="D130" s="16"/>
      <c r="E130" s="18" t="str">
        <f t="shared" si="16"/>
        <v>*</v>
      </c>
      <c r="F130" s="18">
        <f>IF(I30=0,0,IF(I30&lt;1,0,IF(I30&gt;6,70,LOOKUP(I30,{1,2,3,4,5,6},{43,50,63,68,69,70}))))</f>
        <v>0</v>
      </c>
      <c r="G130" s="18">
        <v>0</v>
      </c>
      <c r="H130" s="18" t="str">
        <f t="shared" si="17"/>
        <v>*</v>
      </c>
      <c r="I130" s="18">
        <f>IF(I30=0,0,IF(I30&lt;1,0,IF(I30&gt;7,70,LOOKUP(I30,{1,2,3,4,5,6,7},{36,43,50,63,68,69,70}))))</f>
        <v>0</v>
      </c>
      <c r="J130" s="18">
        <v>0</v>
      </c>
      <c r="K130" s="18" t="str">
        <f t="shared" si="18"/>
        <v>*</v>
      </c>
      <c r="L130" s="18">
        <f>IF(I30=0,0,IF(I30&lt;1,0,IF(I30&gt;11,70,LOOKUP(I30,{1,2,3,4,5,6,7,8,9,10,11},{20,30,36,43,50,55,62,67,68,69,70}))))</f>
        <v>0</v>
      </c>
      <c r="M130" s="18">
        <v>0</v>
      </c>
      <c r="N130" s="18" t="str">
        <f t="shared" si="19"/>
        <v>*</v>
      </c>
      <c r="O130" s="18">
        <f>IF(I30=0,0,IF(I30&lt;1,0,IF(I30&gt;15,70,LOOKUP(I30,{1,2,3,4,5,6,7,8,9,10,11,12,13,14,15},{15,20,25,30,36,43,50,55,59,62,65,67,68,69,70}))))</f>
        <v>0</v>
      </c>
      <c r="P130" s="18">
        <v>0</v>
      </c>
      <c r="Q130" s="18" t="str">
        <f t="shared" si="20"/>
        <v>*</v>
      </c>
      <c r="R130" s="18">
        <f>IF(I30=0,0,IF(I30&lt;1,0,IF(I30&gt;19,70,LOOKUP(I30,{1,2,3,4,5,6,7,8,9,10,11,12,13,14,15,16,17,18,19},{13,17,21,25,29,33,38,44,50,54,57,59,61,63,65,67,68,69,70}))))</f>
        <v>0</v>
      </c>
      <c r="S130" s="18">
        <v>0</v>
      </c>
      <c r="T130" s="18" t="str">
        <f t="shared" si="21"/>
        <v>*</v>
      </c>
      <c r="U130" s="18">
        <f>IF(I30=0,0,IF(I30&lt;1,0,IF(I30&gt;23,70,LOOKUP(I30,{1,2,3,4,5,6,7,8,9,10,11,12,13,14,15,16,17,18,19,20,21,22,23},{10,13,17,21,25,29,33,37,41,45,50,54,57,60,62,63,64,65,66,67,68,69,70}))))</f>
        <v>0</v>
      </c>
      <c r="V130" s="18">
        <v>0</v>
      </c>
      <c r="W130" s="18" t="str">
        <f t="shared" si="22"/>
        <v>*</v>
      </c>
      <c r="X130" s="18">
        <f>IF(I30=0,0,IF(I30&lt;1,0,IF(I30&gt;26,70,LOOKUP(I30,{1,2,3,4,5,6,7,8,9,10,11,12,13,14,15,16,17,18,19,20,21,22,23,24,25,26},{8,11,14,17,20,23,26,30,34,38,42,46,50,53,56,58,60,62,63,64,65,66,67,68,69,70}))))</f>
        <v>0</v>
      </c>
      <c r="Y130" s="18">
        <v>0</v>
      </c>
      <c r="Z130" s="18" t="str">
        <f t="shared" si="23"/>
        <v>*</v>
      </c>
      <c r="AA130" s="18">
        <f>IF(I30=0,0,IF(I30&lt;1,0,IF(I30&gt;28,70,LOOKUP(I30,{1,2,3,4,5,6,7,8,9,10,11,12,13,14,15,16,17,18,19,20,21,22,23,24,25,26,27,28},{4,7,10,13,16,19,22,26,30,34,38,42,46,50,54,57,59,60,61,62,63,64,65,66,67,68,69,70}))))</f>
        <v>0</v>
      </c>
      <c r="AB130" s="18">
        <v>0</v>
      </c>
      <c r="AC130" s="18" t="str">
        <f t="shared" si="24"/>
        <v>*</v>
      </c>
      <c r="AD130" s="18">
        <f>IF(I30=0,0,IF(I30&lt;1,0,IF(I30&gt;30,70,LOOKUP(I30,{1,2,3,4,5,6,7,8,9,10,11,12,13,14,15,16,17,18,19,20,21,22,23,24,25,26,27,28,29,30},{1,4,7,10,13,16,19,22,26,30,34,38,42,46,50,54,57,59,61,63,64,65,66,67,67,68,68,69,69,70}))))</f>
        <v>0</v>
      </c>
      <c r="AE130" s="18">
        <v>0</v>
      </c>
      <c r="AF130" s="18" t="str">
        <f t="shared" si="25"/>
        <v>*</v>
      </c>
      <c r="AG130" s="18">
        <f>IF(I30=0,0,IF(I30&lt;2,0,IF(I30&gt;32,70,LOOKUP(I30,{2,3,4,5,6,7,8,9,10,11,12,13,14,15,16,17,18,19,20,21,22,23,24,25,26,27,28,29,30,31,32},{1,4,7,10,13,16,19,22,26,30,34,38,42,46,50,54,57,59,61,62,63,64,65,66,67,67,68,68,69,69,70}))))</f>
        <v>0</v>
      </c>
      <c r="AH130" s="18">
        <v>0</v>
      </c>
      <c r="AI130" s="18" t="str">
        <f t="shared" si="26"/>
        <v>*</v>
      </c>
      <c r="AJ130" s="18">
        <f>IF(I30=0,0,IF(I30&lt;3,0,IF(I30&gt;34,70,LOOKUP(I30,{3,4,5,6,7,8,9,10,11,12,13,14,15,16,17,18,19,20,21,22,23,24,25,26,27,28,29,30,31,32,33,34},{1,3,6,9,12,15,18,22,26,30,34,38,42,46,50,54,57,59,61,62,63,64,65,66,66,67,67,68,68,69,69,70}))))</f>
        <v>0</v>
      </c>
      <c r="AK130" s="18">
        <v>0</v>
      </c>
      <c r="AL130" s="18" t="str">
        <f t="shared" si="27"/>
        <v>*</v>
      </c>
    </row>
    <row r="131" spans="3:38" ht="12.75" hidden="1" x14ac:dyDescent="0.2">
      <c r="C131" s="19"/>
      <c r="D131" s="16"/>
      <c r="E131" s="18" t="str">
        <f t="shared" si="16"/>
        <v>*</v>
      </c>
      <c r="F131" s="18">
        <f>IF(I31=0,0,IF(I31&lt;1,0,IF(I31&gt;6,70,LOOKUP(I31,{1,2,3,4,5,6},{43,50,63,68,69,70}))))</f>
        <v>0</v>
      </c>
      <c r="G131" s="18">
        <v>0</v>
      </c>
      <c r="H131" s="18" t="str">
        <f t="shared" si="17"/>
        <v>*</v>
      </c>
      <c r="I131" s="18">
        <f>IF(I31=0,0,IF(I31&lt;1,0,IF(I31&gt;7,70,LOOKUP(I31,{1,2,3,4,5,6,7},{36,43,50,63,68,69,70}))))</f>
        <v>0</v>
      </c>
      <c r="J131" s="18">
        <v>0</v>
      </c>
      <c r="K131" s="18" t="str">
        <f t="shared" si="18"/>
        <v>*</v>
      </c>
      <c r="L131" s="18">
        <f>IF(I31=0,0,IF(I31&lt;1,0,IF(I31&gt;11,70,LOOKUP(I31,{1,2,3,4,5,6,7,8,9,10,11},{20,30,36,43,50,55,62,67,68,69,70}))))</f>
        <v>0</v>
      </c>
      <c r="M131" s="18">
        <v>0</v>
      </c>
      <c r="N131" s="18" t="str">
        <f t="shared" si="19"/>
        <v>*</v>
      </c>
      <c r="O131" s="18">
        <f>IF(I31=0,0,IF(I31&lt;1,0,IF(I31&gt;15,70,LOOKUP(I31,{1,2,3,4,5,6,7,8,9,10,11,12,13,14,15},{15,20,25,30,36,43,50,55,59,62,65,67,68,69,70}))))</f>
        <v>0</v>
      </c>
      <c r="P131" s="18">
        <v>0</v>
      </c>
      <c r="Q131" s="18" t="str">
        <f t="shared" si="20"/>
        <v>*</v>
      </c>
      <c r="R131" s="18">
        <f>IF(I31=0,0,IF(I31&lt;1,0,IF(I31&gt;19,70,LOOKUP(I31,{1,2,3,4,5,6,7,8,9,10,11,12,13,14,15,16,17,18,19},{13,17,21,25,29,33,38,44,50,54,57,59,61,63,65,67,68,69,70}))))</f>
        <v>0</v>
      </c>
      <c r="S131" s="18">
        <v>0</v>
      </c>
      <c r="T131" s="18" t="str">
        <f t="shared" si="21"/>
        <v>*</v>
      </c>
      <c r="U131" s="18">
        <f>IF(I31=0,0,IF(I31&lt;1,0,IF(I31&gt;23,70,LOOKUP(I31,{1,2,3,4,5,6,7,8,9,10,11,12,13,14,15,16,17,18,19,20,21,22,23},{10,13,17,21,25,29,33,37,41,45,50,54,57,60,62,63,64,65,66,67,68,69,70}))))</f>
        <v>0</v>
      </c>
      <c r="V131" s="18">
        <v>0</v>
      </c>
      <c r="W131" s="18" t="str">
        <f t="shared" si="22"/>
        <v>*</v>
      </c>
      <c r="X131" s="18">
        <f>IF(I31=0,0,IF(I31&lt;1,0,IF(I31&gt;26,70,LOOKUP(I31,{1,2,3,4,5,6,7,8,9,10,11,12,13,14,15,16,17,18,19,20,21,22,23,24,25,26},{8,11,14,17,20,23,26,30,34,38,42,46,50,53,56,58,60,62,63,64,65,66,67,68,69,70}))))</f>
        <v>0</v>
      </c>
      <c r="Y131" s="18">
        <v>0</v>
      </c>
      <c r="Z131" s="18" t="str">
        <f t="shared" si="23"/>
        <v>*</v>
      </c>
      <c r="AA131" s="18">
        <f>IF(I31=0,0,IF(I31&lt;1,0,IF(I31&gt;28,70,LOOKUP(I31,{1,2,3,4,5,6,7,8,9,10,11,12,13,14,15,16,17,18,19,20,21,22,23,24,25,26,27,28},{4,7,10,13,16,19,22,26,30,34,38,42,46,50,54,57,59,60,61,62,63,64,65,66,67,68,69,70}))))</f>
        <v>0</v>
      </c>
      <c r="AB131" s="18">
        <v>0</v>
      </c>
      <c r="AC131" s="18" t="str">
        <f t="shared" si="24"/>
        <v>*</v>
      </c>
      <c r="AD131" s="18">
        <f>IF(I31=0,0,IF(I31&lt;1,0,IF(I31&gt;30,70,LOOKUP(I31,{1,2,3,4,5,6,7,8,9,10,11,12,13,14,15,16,17,18,19,20,21,22,23,24,25,26,27,28,29,30},{1,4,7,10,13,16,19,22,26,30,34,38,42,46,50,54,57,59,61,63,64,65,66,67,67,68,68,69,69,70}))))</f>
        <v>0</v>
      </c>
      <c r="AE131" s="18">
        <v>0</v>
      </c>
      <c r="AF131" s="18" t="str">
        <f t="shared" si="25"/>
        <v>*</v>
      </c>
      <c r="AG131" s="18">
        <f>IF(I31=0,0,IF(I31&lt;2,0,IF(I31&gt;32,70,LOOKUP(I31,{2,3,4,5,6,7,8,9,10,11,12,13,14,15,16,17,18,19,20,21,22,23,24,25,26,27,28,29,30,31,32},{1,4,7,10,13,16,19,22,26,30,34,38,42,46,50,54,57,59,61,62,63,64,65,66,67,67,68,68,69,69,70}))))</f>
        <v>0</v>
      </c>
      <c r="AH131" s="18">
        <v>0</v>
      </c>
      <c r="AI131" s="18" t="str">
        <f t="shared" si="26"/>
        <v>*</v>
      </c>
      <c r="AJ131" s="18">
        <f>IF(I31=0,0,IF(I31&lt;3,0,IF(I31&gt;34,70,LOOKUP(I31,{3,4,5,6,7,8,9,10,11,12,13,14,15,16,17,18,19,20,21,22,23,24,25,26,27,28,29,30,31,32,33,34},{1,3,6,9,12,15,18,22,26,30,34,38,42,46,50,54,57,59,61,62,63,64,65,66,66,67,67,68,68,69,69,70}))))</f>
        <v>0</v>
      </c>
      <c r="AK131" s="18">
        <v>0</v>
      </c>
      <c r="AL131" s="18" t="str">
        <f t="shared" si="27"/>
        <v>*</v>
      </c>
    </row>
    <row r="132" spans="3:38" ht="12.75" hidden="1" x14ac:dyDescent="0.2">
      <c r="C132" s="15"/>
      <c r="D132" s="16"/>
      <c r="E132" s="18" t="str">
        <f t="shared" si="16"/>
        <v>*</v>
      </c>
      <c r="F132" s="18">
        <f>IF(I32=0,0,IF(I32&lt;1,0,IF(I32&gt;6,70,LOOKUP(I32,{1,2,3,4,5,6},{43,50,63,68,69,70}))))</f>
        <v>0</v>
      </c>
      <c r="G132" s="18">
        <v>0</v>
      </c>
      <c r="H132" s="18" t="str">
        <f t="shared" si="17"/>
        <v>*</v>
      </c>
      <c r="I132" s="18">
        <f>IF(I32=0,0,IF(I32&lt;1,0,IF(I32&gt;7,70,LOOKUP(I32,{1,2,3,4,5,6,7},{36,43,50,63,68,69,70}))))</f>
        <v>0</v>
      </c>
      <c r="J132" s="18">
        <v>0</v>
      </c>
      <c r="K132" s="18" t="str">
        <f t="shared" si="18"/>
        <v>*</v>
      </c>
      <c r="L132" s="18">
        <f>IF(I32=0,0,IF(I32&lt;1,0,IF(I32&gt;11,70,LOOKUP(I32,{1,2,3,4,5,6,7,8,9,10,11},{20,30,36,43,50,55,62,67,68,69,70}))))</f>
        <v>0</v>
      </c>
      <c r="M132" s="18">
        <v>0</v>
      </c>
      <c r="N132" s="18" t="str">
        <f t="shared" si="19"/>
        <v>*</v>
      </c>
      <c r="O132" s="18">
        <f>IF(I32=0,0,IF(I32&lt;1,0,IF(I32&gt;15,70,LOOKUP(I32,{1,2,3,4,5,6,7,8,9,10,11,12,13,14,15},{15,20,25,30,36,43,50,55,59,62,65,67,68,69,70}))))</f>
        <v>0</v>
      </c>
      <c r="P132" s="18">
        <v>0</v>
      </c>
      <c r="Q132" s="18" t="str">
        <f t="shared" si="20"/>
        <v>*</v>
      </c>
      <c r="R132" s="18">
        <f>IF(I32=0,0,IF(I32&lt;1,0,IF(I32&gt;19,70,LOOKUP(I32,{1,2,3,4,5,6,7,8,9,10,11,12,13,14,15,16,17,18,19},{13,17,21,25,29,33,38,44,50,54,57,59,61,63,65,67,68,69,70}))))</f>
        <v>0</v>
      </c>
      <c r="S132" s="18">
        <v>0</v>
      </c>
      <c r="T132" s="18" t="str">
        <f t="shared" si="21"/>
        <v>*</v>
      </c>
      <c r="U132" s="18">
        <f>IF(I32=0,0,IF(I32&lt;1,0,IF(I32&gt;23,70,LOOKUP(I32,{1,2,3,4,5,6,7,8,9,10,11,12,13,14,15,16,17,18,19,20,21,22,23},{10,13,17,21,25,29,33,37,41,45,50,54,57,60,62,63,64,65,66,67,68,69,70}))))</f>
        <v>0</v>
      </c>
      <c r="V132" s="18">
        <v>0</v>
      </c>
      <c r="W132" s="18" t="str">
        <f t="shared" si="22"/>
        <v>*</v>
      </c>
      <c r="X132" s="18">
        <f>IF(I32=0,0,IF(I32&lt;1,0,IF(I32&gt;26,70,LOOKUP(I32,{1,2,3,4,5,6,7,8,9,10,11,12,13,14,15,16,17,18,19,20,21,22,23,24,25,26},{8,11,14,17,20,23,26,30,34,38,42,46,50,53,56,58,60,62,63,64,65,66,67,68,69,70}))))</f>
        <v>0</v>
      </c>
      <c r="Y132" s="18">
        <v>0</v>
      </c>
      <c r="Z132" s="18" t="str">
        <f t="shared" si="23"/>
        <v>*</v>
      </c>
      <c r="AA132" s="18">
        <f>IF(I32=0,0,IF(I32&lt;1,0,IF(I32&gt;28,70,LOOKUP(I32,{1,2,3,4,5,6,7,8,9,10,11,12,13,14,15,16,17,18,19,20,21,22,23,24,25,26,27,28},{4,7,10,13,16,19,22,26,30,34,38,42,46,50,54,57,59,60,61,62,63,64,65,66,67,68,69,70}))))</f>
        <v>0</v>
      </c>
      <c r="AB132" s="18">
        <v>0</v>
      </c>
      <c r="AC132" s="18" t="str">
        <f t="shared" si="24"/>
        <v>*</v>
      </c>
      <c r="AD132" s="18">
        <f>IF(I32=0,0,IF(I32&lt;1,0,IF(I32&gt;30,70,LOOKUP(I32,{1,2,3,4,5,6,7,8,9,10,11,12,13,14,15,16,17,18,19,20,21,22,23,24,25,26,27,28,29,30},{1,4,7,10,13,16,19,22,26,30,34,38,42,46,50,54,57,59,61,63,64,65,66,67,67,68,68,69,69,70}))))</f>
        <v>0</v>
      </c>
      <c r="AE132" s="18">
        <v>0</v>
      </c>
      <c r="AF132" s="18" t="str">
        <f t="shared" si="25"/>
        <v>*</v>
      </c>
      <c r="AG132" s="18">
        <f>IF(I32=0,0,IF(I32&lt;2,0,IF(I32&gt;32,70,LOOKUP(I32,{2,3,4,5,6,7,8,9,10,11,12,13,14,15,16,17,18,19,20,21,22,23,24,25,26,27,28,29,30,31,32},{1,4,7,10,13,16,19,22,26,30,34,38,42,46,50,54,57,59,61,62,63,64,65,66,67,67,68,68,69,69,70}))))</f>
        <v>0</v>
      </c>
      <c r="AH132" s="18">
        <v>0</v>
      </c>
      <c r="AI132" s="18" t="str">
        <f t="shared" si="26"/>
        <v>*</v>
      </c>
      <c r="AJ132" s="18">
        <f>IF(I32=0,0,IF(I32&lt;3,0,IF(I32&gt;34,70,LOOKUP(I32,{3,4,5,6,7,8,9,10,11,12,13,14,15,16,17,18,19,20,21,22,23,24,25,26,27,28,29,30,31,32,33,34},{1,3,6,9,12,15,18,22,26,30,34,38,42,46,50,54,57,59,61,62,63,64,65,66,66,67,67,68,68,69,69,70}))))</f>
        <v>0</v>
      </c>
      <c r="AK132" s="18">
        <v>0</v>
      </c>
      <c r="AL132" s="18" t="str">
        <f t="shared" si="27"/>
        <v>*</v>
      </c>
    </row>
    <row r="133" spans="3:38" ht="12.75" hidden="1" x14ac:dyDescent="0.2">
      <c r="C133" s="15"/>
      <c r="D133" s="16"/>
      <c r="E133" s="18" t="str">
        <f t="shared" si="16"/>
        <v>*</v>
      </c>
      <c r="F133" s="18">
        <f>IF(I33=0,0,IF(I33&lt;1,0,IF(I33&gt;6,70,LOOKUP(I33,{1,2,3,4,5,6},{43,50,63,68,69,70}))))</f>
        <v>0</v>
      </c>
      <c r="G133" s="18">
        <v>0</v>
      </c>
      <c r="H133" s="18" t="str">
        <f t="shared" si="17"/>
        <v>*</v>
      </c>
      <c r="I133" s="18">
        <f>IF(I33=0,0,IF(I33&lt;1,0,IF(I33&gt;7,70,LOOKUP(I33,{1,2,3,4,5,6,7},{36,43,50,63,68,69,70}))))</f>
        <v>0</v>
      </c>
      <c r="J133" s="18">
        <v>0</v>
      </c>
      <c r="K133" s="18" t="str">
        <f t="shared" si="18"/>
        <v>*</v>
      </c>
      <c r="L133" s="18">
        <f>IF(I33=0,0,IF(I33&lt;1,0,IF(I33&gt;11,70,LOOKUP(I33,{1,2,3,4,5,6,7,8,9,10,11},{20,30,36,43,50,55,62,67,68,69,70}))))</f>
        <v>0</v>
      </c>
      <c r="M133" s="18">
        <v>0</v>
      </c>
      <c r="N133" s="18" t="str">
        <f t="shared" si="19"/>
        <v>*</v>
      </c>
      <c r="O133" s="18">
        <f>IF(I33=0,0,IF(I33&lt;1,0,IF(I33&gt;15,70,LOOKUP(I33,{1,2,3,4,5,6,7,8,9,10,11,12,13,14,15},{15,20,25,30,36,43,50,55,59,62,65,67,68,69,70}))))</f>
        <v>0</v>
      </c>
      <c r="P133" s="18">
        <v>0</v>
      </c>
      <c r="Q133" s="18" t="str">
        <f t="shared" si="20"/>
        <v>*</v>
      </c>
      <c r="R133" s="18">
        <f>IF(I33=0,0,IF(I33&lt;1,0,IF(I33&gt;19,70,LOOKUP(I33,{1,2,3,4,5,6,7,8,9,10,11,12,13,14,15,16,17,18,19},{13,17,21,25,29,33,38,44,50,54,57,59,61,63,65,67,68,69,70}))))</f>
        <v>0</v>
      </c>
      <c r="S133" s="18">
        <v>0</v>
      </c>
      <c r="T133" s="18" t="str">
        <f t="shared" si="21"/>
        <v>*</v>
      </c>
      <c r="U133" s="18">
        <f>IF(I33=0,0,IF(I33&lt;1,0,IF(I33&gt;23,70,LOOKUP(I33,{1,2,3,4,5,6,7,8,9,10,11,12,13,14,15,16,17,18,19,20,21,22,23},{10,13,17,21,25,29,33,37,41,45,50,54,57,60,62,63,64,65,66,67,68,69,70}))))</f>
        <v>0</v>
      </c>
      <c r="V133" s="18">
        <v>0</v>
      </c>
      <c r="W133" s="18" t="str">
        <f t="shared" si="22"/>
        <v>*</v>
      </c>
      <c r="X133" s="18">
        <f>IF(I33=0,0,IF(I33&lt;1,0,IF(I33&gt;26,70,LOOKUP(I33,{1,2,3,4,5,6,7,8,9,10,11,12,13,14,15,16,17,18,19,20,21,22,23,24,25,26},{8,11,14,17,20,23,26,30,34,38,42,46,50,53,56,58,60,62,63,64,65,66,67,68,69,70}))))</f>
        <v>0</v>
      </c>
      <c r="Y133" s="18">
        <v>0</v>
      </c>
      <c r="Z133" s="18" t="str">
        <f t="shared" si="23"/>
        <v>*</v>
      </c>
      <c r="AA133" s="18">
        <f>IF(I33=0,0,IF(I33&lt;1,0,IF(I33&gt;28,70,LOOKUP(I33,{1,2,3,4,5,6,7,8,9,10,11,12,13,14,15,16,17,18,19,20,21,22,23,24,25,26,27,28},{4,7,10,13,16,19,22,26,30,34,38,42,46,50,54,57,59,60,61,62,63,64,65,66,67,68,69,70}))))</f>
        <v>0</v>
      </c>
      <c r="AB133" s="18">
        <v>0</v>
      </c>
      <c r="AC133" s="18" t="str">
        <f t="shared" si="24"/>
        <v>*</v>
      </c>
      <c r="AD133" s="18">
        <f>IF(I33=0,0,IF(I33&lt;1,0,IF(I33&gt;30,70,LOOKUP(I33,{1,2,3,4,5,6,7,8,9,10,11,12,13,14,15,16,17,18,19,20,21,22,23,24,25,26,27,28,29,30},{1,4,7,10,13,16,19,22,26,30,34,38,42,46,50,54,57,59,61,63,64,65,66,67,67,68,68,69,69,70}))))</f>
        <v>0</v>
      </c>
      <c r="AE133" s="18">
        <v>0</v>
      </c>
      <c r="AF133" s="18" t="str">
        <f t="shared" si="25"/>
        <v>*</v>
      </c>
      <c r="AG133" s="18">
        <f>IF(I33=0,0,IF(I33&lt;2,0,IF(I33&gt;32,70,LOOKUP(I33,{2,3,4,5,6,7,8,9,10,11,12,13,14,15,16,17,18,19,20,21,22,23,24,25,26,27,28,29,30,31,32},{1,4,7,10,13,16,19,22,26,30,34,38,42,46,50,54,57,59,61,62,63,64,65,66,67,67,68,68,69,69,70}))))</f>
        <v>0</v>
      </c>
      <c r="AH133" s="18">
        <v>0</v>
      </c>
      <c r="AI133" s="18" t="str">
        <f t="shared" si="26"/>
        <v>*</v>
      </c>
      <c r="AJ133" s="18">
        <f>IF(I33=0,0,IF(I33&lt;3,0,IF(I33&gt;34,70,LOOKUP(I33,{3,4,5,6,7,8,9,10,11,12,13,14,15,16,17,18,19,20,21,22,23,24,25,26,27,28,29,30,31,32,33,34},{1,3,6,9,12,15,18,22,26,30,34,38,42,46,50,54,57,59,61,62,63,64,65,66,66,67,67,68,68,69,69,70}))))</f>
        <v>0</v>
      </c>
      <c r="AK133" s="18">
        <v>0</v>
      </c>
      <c r="AL133" s="18" t="str">
        <f t="shared" si="27"/>
        <v>*</v>
      </c>
    </row>
    <row r="134" spans="3:38" ht="12.75" hidden="1" x14ac:dyDescent="0.2">
      <c r="C134" s="15"/>
      <c r="D134" s="16"/>
      <c r="E134" s="18" t="str">
        <f t="shared" si="16"/>
        <v>*</v>
      </c>
      <c r="F134" s="18">
        <f>IF(I34=0,0,IF(I34&lt;1,0,IF(I34&gt;6,70,LOOKUP(I34,{1,2,3,4,5,6},{43,50,63,68,69,70}))))</f>
        <v>0</v>
      </c>
      <c r="G134" s="18">
        <v>0</v>
      </c>
      <c r="H134" s="18" t="str">
        <f t="shared" si="17"/>
        <v>*</v>
      </c>
      <c r="I134" s="18">
        <f>IF(I34=0,0,IF(I34&lt;1,0,IF(I34&gt;7,70,LOOKUP(I34,{1,2,3,4,5,6,7},{36,43,50,63,68,69,70}))))</f>
        <v>0</v>
      </c>
      <c r="J134" s="18">
        <v>0</v>
      </c>
      <c r="K134" s="18" t="str">
        <f t="shared" si="18"/>
        <v>*</v>
      </c>
      <c r="L134" s="18">
        <f>IF(I34=0,0,IF(I34&lt;1,0,IF(I34&gt;11,70,LOOKUP(I34,{1,2,3,4,5,6,7,8,9,10,11},{20,30,36,43,50,55,62,67,68,69,70}))))</f>
        <v>0</v>
      </c>
      <c r="M134" s="18">
        <v>0</v>
      </c>
      <c r="N134" s="18" t="str">
        <f t="shared" si="19"/>
        <v>*</v>
      </c>
      <c r="O134" s="18">
        <f>IF(I34=0,0,IF(I34&lt;1,0,IF(I34&gt;15,70,LOOKUP(I34,{1,2,3,4,5,6,7,8,9,10,11,12,13,14,15},{15,20,25,30,36,43,50,55,59,62,65,67,68,69,70}))))</f>
        <v>0</v>
      </c>
      <c r="P134" s="18">
        <v>0</v>
      </c>
      <c r="Q134" s="18" t="str">
        <f t="shared" si="20"/>
        <v>*</v>
      </c>
      <c r="R134" s="18">
        <f>IF(I34=0,0,IF(I34&lt;1,0,IF(I34&gt;19,70,LOOKUP(I34,{1,2,3,4,5,6,7,8,9,10,11,12,13,14,15,16,17,18,19},{13,17,21,25,29,33,38,44,50,54,57,59,61,63,65,67,68,69,70}))))</f>
        <v>0</v>
      </c>
      <c r="S134" s="18">
        <v>0</v>
      </c>
      <c r="T134" s="18" t="str">
        <f t="shared" si="21"/>
        <v>*</v>
      </c>
      <c r="U134" s="18">
        <f>IF(I34=0,0,IF(I34&lt;1,0,IF(I34&gt;23,70,LOOKUP(I34,{1,2,3,4,5,6,7,8,9,10,11,12,13,14,15,16,17,18,19,20,21,22,23},{10,13,17,21,25,29,33,37,41,45,50,54,57,60,62,63,64,65,66,67,68,69,70}))))</f>
        <v>0</v>
      </c>
      <c r="V134" s="18">
        <v>0</v>
      </c>
      <c r="W134" s="18" t="str">
        <f t="shared" si="22"/>
        <v>*</v>
      </c>
      <c r="X134" s="18">
        <f>IF(I34=0,0,IF(I34&lt;1,0,IF(I34&gt;26,70,LOOKUP(I34,{1,2,3,4,5,6,7,8,9,10,11,12,13,14,15,16,17,18,19,20,21,22,23,24,25,26},{8,11,14,17,20,23,26,30,34,38,42,46,50,53,56,58,60,62,63,64,65,66,67,68,69,70}))))</f>
        <v>0</v>
      </c>
      <c r="Y134" s="18">
        <v>0</v>
      </c>
      <c r="Z134" s="18" t="str">
        <f t="shared" si="23"/>
        <v>*</v>
      </c>
      <c r="AA134" s="18">
        <f>IF(I34=0,0,IF(I34&lt;1,0,IF(I34&gt;28,70,LOOKUP(I34,{1,2,3,4,5,6,7,8,9,10,11,12,13,14,15,16,17,18,19,20,21,22,23,24,25,26,27,28},{4,7,10,13,16,19,22,26,30,34,38,42,46,50,54,57,59,60,61,62,63,64,65,66,67,68,69,70}))))</f>
        <v>0</v>
      </c>
      <c r="AB134" s="18">
        <v>0</v>
      </c>
      <c r="AC134" s="18" t="str">
        <f t="shared" si="24"/>
        <v>*</v>
      </c>
      <c r="AD134" s="18">
        <f>IF(I34=0,0,IF(I34&lt;1,0,IF(I34&gt;30,70,LOOKUP(I34,{1,2,3,4,5,6,7,8,9,10,11,12,13,14,15,16,17,18,19,20,21,22,23,24,25,26,27,28,29,30},{1,4,7,10,13,16,19,22,26,30,34,38,42,46,50,54,57,59,61,63,64,65,66,67,67,68,68,69,69,70}))))</f>
        <v>0</v>
      </c>
      <c r="AE134" s="18">
        <v>0</v>
      </c>
      <c r="AF134" s="18" t="str">
        <f t="shared" si="25"/>
        <v>*</v>
      </c>
      <c r="AG134" s="18">
        <f>IF(I34=0,0,IF(I34&lt;2,0,IF(I34&gt;32,70,LOOKUP(I34,{2,3,4,5,6,7,8,9,10,11,12,13,14,15,16,17,18,19,20,21,22,23,24,25,26,27,28,29,30,31,32},{1,4,7,10,13,16,19,22,26,30,34,38,42,46,50,54,57,59,61,62,63,64,65,66,67,67,68,68,69,69,70}))))</f>
        <v>0</v>
      </c>
      <c r="AH134" s="18">
        <v>0</v>
      </c>
      <c r="AI134" s="18" t="str">
        <f t="shared" si="26"/>
        <v>*</v>
      </c>
      <c r="AJ134" s="18">
        <f>IF(I34=0,0,IF(I34&lt;3,0,IF(I34&gt;34,70,LOOKUP(I34,{3,4,5,6,7,8,9,10,11,12,13,14,15,16,17,18,19,20,21,22,23,24,25,26,27,28,29,30,31,32,33,34},{1,3,6,9,12,15,18,22,26,30,34,38,42,46,50,54,57,59,61,62,63,64,65,66,66,67,67,68,68,69,69,70}))))</f>
        <v>0</v>
      </c>
      <c r="AK134" s="18">
        <v>0</v>
      </c>
      <c r="AL134" s="18" t="str">
        <f t="shared" si="27"/>
        <v>*</v>
      </c>
    </row>
    <row r="135" spans="3:38" ht="12.75" hidden="1" x14ac:dyDescent="0.2">
      <c r="C135" s="15"/>
      <c r="D135" s="16"/>
      <c r="E135" s="18" t="str">
        <f t="shared" si="16"/>
        <v>*</v>
      </c>
      <c r="F135" s="18">
        <f>IF(I35=0,0,IF(I35&lt;1,0,IF(I35&gt;6,70,LOOKUP(I35,{1,2,3,4,5,6},{43,50,63,68,69,70}))))</f>
        <v>0</v>
      </c>
      <c r="G135" s="18">
        <v>0</v>
      </c>
      <c r="H135" s="18" t="str">
        <f t="shared" si="17"/>
        <v>*</v>
      </c>
      <c r="I135" s="18">
        <f>IF(I35=0,0,IF(I35&lt;1,0,IF(I35&gt;7,70,LOOKUP(I35,{1,2,3,4,5,6,7},{36,43,50,63,68,69,70}))))</f>
        <v>0</v>
      </c>
      <c r="J135" s="18">
        <v>0</v>
      </c>
      <c r="K135" s="18" t="str">
        <f t="shared" si="18"/>
        <v>*</v>
      </c>
      <c r="L135" s="18">
        <f>IF(I35=0,0,IF(I35&lt;1,0,IF(I35&gt;11,70,LOOKUP(I35,{1,2,3,4,5,6,7,8,9,10,11},{20,30,36,43,50,55,62,67,68,69,70}))))</f>
        <v>0</v>
      </c>
      <c r="M135" s="18">
        <v>0</v>
      </c>
      <c r="N135" s="18" t="str">
        <f t="shared" si="19"/>
        <v>*</v>
      </c>
      <c r="O135" s="18">
        <f>IF(I35=0,0,IF(I35&lt;1,0,IF(I35&gt;15,70,LOOKUP(I35,{1,2,3,4,5,6,7,8,9,10,11,12,13,14,15},{15,20,25,30,36,43,50,55,59,62,65,67,68,69,70}))))</f>
        <v>0</v>
      </c>
      <c r="P135" s="18">
        <v>0</v>
      </c>
      <c r="Q135" s="18" t="str">
        <f t="shared" si="20"/>
        <v>*</v>
      </c>
      <c r="R135" s="18">
        <f>IF(I35=0,0,IF(I35&lt;1,0,IF(I35&gt;19,70,LOOKUP(I35,{1,2,3,4,5,6,7,8,9,10,11,12,13,14,15,16,17,18,19},{13,17,21,25,29,33,38,44,50,54,57,59,61,63,65,67,68,69,70}))))</f>
        <v>0</v>
      </c>
      <c r="S135" s="18">
        <v>0</v>
      </c>
      <c r="T135" s="18" t="str">
        <f t="shared" si="21"/>
        <v>*</v>
      </c>
      <c r="U135" s="18">
        <f>IF(I35=0,0,IF(I35&lt;1,0,IF(I35&gt;23,70,LOOKUP(I35,{1,2,3,4,5,6,7,8,9,10,11,12,13,14,15,16,17,18,19,20,21,22,23},{10,13,17,21,25,29,33,37,41,45,50,54,57,60,62,63,64,65,66,67,68,69,70}))))</f>
        <v>0</v>
      </c>
      <c r="V135" s="18">
        <v>0</v>
      </c>
      <c r="W135" s="18" t="str">
        <f t="shared" si="22"/>
        <v>*</v>
      </c>
      <c r="X135" s="18">
        <f>IF(I35=0,0,IF(I35&lt;1,0,IF(I35&gt;26,70,LOOKUP(I35,{1,2,3,4,5,6,7,8,9,10,11,12,13,14,15,16,17,18,19,20,21,22,23,24,25,26},{8,11,14,17,20,23,26,30,34,38,42,46,50,53,56,58,60,62,63,64,65,66,67,68,69,70}))))</f>
        <v>0</v>
      </c>
      <c r="Y135" s="18">
        <v>0</v>
      </c>
      <c r="Z135" s="18" t="str">
        <f t="shared" si="23"/>
        <v>*</v>
      </c>
      <c r="AA135" s="18">
        <f>IF(I35=0,0,IF(I35&lt;1,0,IF(I35&gt;28,70,LOOKUP(I35,{1,2,3,4,5,6,7,8,9,10,11,12,13,14,15,16,17,18,19,20,21,22,23,24,25,26,27,28},{4,7,10,13,16,19,22,26,30,34,38,42,46,50,54,57,59,60,61,62,63,64,65,66,67,68,69,70}))))</f>
        <v>0</v>
      </c>
      <c r="AB135" s="18">
        <v>0</v>
      </c>
      <c r="AC135" s="18" t="str">
        <f t="shared" si="24"/>
        <v>*</v>
      </c>
      <c r="AD135" s="18">
        <f>IF(I35=0,0,IF(I35&lt;1,0,IF(I35&gt;30,70,LOOKUP(I35,{1,2,3,4,5,6,7,8,9,10,11,12,13,14,15,16,17,18,19,20,21,22,23,24,25,26,27,28,29,30},{1,4,7,10,13,16,19,22,26,30,34,38,42,46,50,54,57,59,61,63,64,65,66,67,67,68,68,69,69,70}))))</f>
        <v>0</v>
      </c>
      <c r="AE135" s="18">
        <v>0</v>
      </c>
      <c r="AF135" s="18" t="str">
        <f t="shared" si="25"/>
        <v>*</v>
      </c>
      <c r="AG135" s="18">
        <f>IF(I35=0,0,IF(I35&lt;2,0,IF(I35&gt;32,70,LOOKUP(I35,{2,3,4,5,6,7,8,9,10,11,12,13,14,15,16,17,18,19,20,21,22,23,24,25,26,27,28,29,30,31,32},{1,4,7,10,13,16,19,22,26,30,34,38,42,46,50,54,57,59,61,62,63,64,65,66,67,67,68,68,69,69,70}))))</f>
        <v>0</v>
      </c>
      <c r="AH135" s="18">
        <v>0</v>
      </c>
      <c r="AI135" s="18" t="str">
        <f t="shared" si="26"/>
        <v>*</v>
      </c>
      <c r="AJ135" s="18">
        <f>IF(I35=0,0,IF(I35&lt;3,0,IF(I35&gt;34,70,LOOKUP(I35,{3,4,5,6,7,8,9,10,11,12,13,14,15,16,17,18,19,20,21,22,23,24,25,26,27,28,29,30,31,32,33,34},{1,3,6,9,12,15,18,22,26,30,34,38,42,46,50,54,57,59,61,62,63,64,65,66,66,67,67,68,68,69,69,70}))))</f>
        <v>0</v>
      </c>
      <c r="AK135" s="18">
        <v>0</v>
      </c>
      <c r="AL135" s="18" t="str">
        <f t="shared" si="27"/>
        <v>*</v>
      </c>
    </row>
    <row r="136" spans="3:38" ht="12.75" hidden="1" x14ac:dyDescent="0.2">
      <c r="C136" s="15"/>
      <c r="D136" s="16"/>
      <c r="E136" s="18" t="str">
        <f t="shared" si="16"/>
        <v>*</v>
      </c>
      <c r="F136" s="18">
        <f>IF(I36=0,0,IF(I36&lt;1,0,IF(I36&gt;6,70,LOOKUP(I36,{1,2,3,4,5,6},{43,50,63,68,69,70}))))</f>
        <v>0</v>
      </c>
      <c r="G136" s="18">
        <v>0</v>
      </c>
      <c r="H136" s="18" t="str">
        <f t="shared" si="17"/>
        <v>*</v>
      </c>
      <c r="I136" s="18">
        <f>IF(I36=0,0,IF(I36&lt;1,0,IF(I36&gt;7,70,LOOKUP(I36,{1,2,3,4,5,6,7},{36,43,50,63,68,69,70}))))</f>
        <v>0</v>
      </c>
      <c r="J136" s="18">
        <v>0</v>
      </c>
      <c r="K136" s="18" t="str">
        <f t="shared" si="18"/>
        <v>*</v>
      </c>
      <c r="L136" s="18">
        <f>IF(I36=0,0,IF(I36&lt;1,0,IF(I36&gt;11,70,LOOKUP(I36,{1,2,3,4,5,6,7,8,9,10,11},{20,30,36,43,50,55,62,67,68,69,70}))))</f>
        <v>0</v>
      </c>
      <c r="M136" s="18">
        <v>0</v>
      </c>
      <c r="N136" s="18" t="str">
        <f t="shared" si="19"/>
        <v>*</v>
      </c>
      <c r="O136" s="18">
        <f>IF(I36=0,0,IF(I36&lt;1,0,IF(I36&gt;15,70,LOOKUP(I36,{1,2,3,4,5,6,7,8,9,10,11,12,13,14,15},{15,20,25,30,36,43,50,55,59,62,65,67,68,69,70}))))</f>
        <v>0</v>
      </c>
      <c r="P136" s="18">
        <v>0</v>
      </c>
      <c r="Q136" s="18" t="str">
        <f t="shared" si="20"/>
        <v>*</v>
      </c>
      <c r="R136" s="18">
        <f>IF(I36=0,0,IF(I36&lt;1,0,IF(I36&gt;19,70,LOOKUP(I36,{1,2,3,4,5,6,7,8,9,10,11,12,13,14,15,16,17,18,19},{13,17,21,25,29,33,38,44,50,54,57,59,61,63,65,67,68,69,70}))))</f>
        <v>0</v>
      </c>
      <c r="S136" s="18">
        <v>0</v>
      </c>
      <c r="T136" s="18" t="str">
        <f t="shared" si="21"/>
        <v>*</v>
      </c>
      <c r="U136" s="18">
        <f>IF(I36=0,0,IF(I36&lt;1,0,IF(I36&gt;23,70,LOOKUP(I36,{1,2,3,4,5,6,7,8,9,10,11,12,13,14,15,16,17,18,19,20,21,22,23},{10,13,17,21,25,29,33,37,41,45,50,54,57,60,62,63,64,65,66,67,68,69,70}))))</f>
        <v>0</v>
      </c>
      <c r="V136" s="18">
        <v>0</v>
      </c>
      <c r="W136" s="18" t="str">
        <f t="shared" si="22"/>
        <v>*</v>
      </c>
      <c r="X136" s="18">
        <f>IF(I36=0,0,IF(I36&lt;1,0,IF(I36&gt;26,70,LOOKUP(I36,{1,2,3,4,5,6,7,8,9,10,11,12,13,14,15,16,17,18,19,20,21,22,23,24,25,26},{8,11,14,17,20,23,26,30,34,38,42,46,50,53,56,58,60,62,63,64,65,66,67,68,69,70}))))</f>
        <v>0</v>
      </c>
      <c r="Y136" s="18">
        <v>0</v>
      </c>
      <c r="Z136" s="18" t="str">
        <f t="shared" si="23"/>
        <v>*</v>
      </c>
      <c r="AA136" s="18">
        <f>IF(I36=0,0,IF(I36&lt;1,0,IF(I36&gt;28,70,LOOKUP(I36,{1,2,3,4,5,6,7,8,9,10,11,12,13,14,15,16,17,18,19,20,21,22,23,24,25,26,27,28},{4,7,10,13,16,19,22,26,30,34,38,42,46,50,54,57,59,60,61,62,63,64,65,66,67,68,69,70}))))</f>
        <v>0</v>
      </c>
      <c r="AB136" s="18">
        <v>0</v>
      </c>
      <c r="AC136" s="18" t="str">
        <f t="shared" si="24"/>
        <v>*</v>
      </c>
      <c r="AD136" s="18">
        <f>IF(I36=0,0,IF(I36&lt;1,0,IF(I36&gt;30,70,LOOKUP(I36,{1,2,3,4,5,6,7,8,9,10,11,12,13,14,15,16,17,18,19,20,21,22,23,24,25,26,27,28,29,30},{1,4,7,10,13,16,19,22,26,30,34,38,42,46,50,54,57,59,61,63,64,65,66,67,67,68,68,69,69,70}))))</f>
        <v>0</v>
      </c>
      <c r="AE136" s="18">
        <v>0</v>
      </c>
      <c r="AF136" s="18" t="str">
        <f t="shared" si="25"/>
        <v>*</v>
      </c>
      <c r="AG136" s="18">
        <f>IF(I36=0,0,IF(I36&lt;2,0,IF(I36&gt;32,70,LOOKUP(I36,{2,3,4,5,6,7,8,9,10,11,12,13,14,15,16,17,18,19,20,21,22,23,24,25,26,27,28,29,30,31,32},{1,4,7,10,13,16,19,22,26,30,34,38,42,46,50,54,57,59,61,62,63,64,65,66,67,67,68,68,69,69,70}))))</f>
        <v>0</v>
      </c>
      <c r="AH136" s="18">
        <v>0</v>
      </c>
      <c r="AI136" s="18" t="str">
        <f t="shared" si="26"/>
        <v>*</v>
      </c>
      <c r="AJ136" s="18">
        <f>IF(I36=0,0,IF(I36&lt;3,0,IF(I36&gt;34,70,LOOKUP(I36,{3,4,5,6,7,8,9,10,11,12,13,14,15,16,17,18,19,20,21,22,23,24,25,26,27,28,29,30,31,32,33,34},{1,3,6,9,12,15,18,22,26,30,34,38,42,46,50,54,57,59,61,62,63,64,65,66,66,67,67,68,68,69,69,70}))))</f>
        <v>0</v>
      </c>
      <c r="AK136" s="18">
        <v>0</v>
      </c>
      <c r="AL136" s="18" t="str">
        <f t="shared" si="27"/>
        <v>*</v>
      </c>
    </row>
    <row r="137" spans="3:38" ht="12.75" hidden="1" x14ac:dyDescent="0.2">
      <c r="C137" s="15"/>
      <c r="D137" s="16"/>
      <c r="E137" s="18" t="str">
        <f t="shared" si="16"/>
        <v>*</v>
      </c>
      <c r="F137" s="18">
        <f>IF(I37=0,0,IF(I37&lt;1,0,IF(I37&gt;6,70,LOOKUP(I37,{1,2,3,4,5,6},{43,50,63,68,69,70}))))</f>
        <v>0</v>
      </c>
      <c r="G137" s="18">
        <v>0</v>
      </c>
      <c r="H137" s="18" t="str">
        <f t="shared" si="17"/>
        <v>*</v>
      </c>
      <c r="I137" s="18">
        <f>IF(I37=0,0,IF(I37&lt;1,0,IF(I37&gt;7,70,LOOKUP(I37,{1,2,3,4,5,6,7},{36,43,50,63,68,69,70}))))</f>
        <v>0</v>
      </c>
      <c r="J137" s="18">
        <v>0</v>
      </c>
      <c r="K137" s="18" t="str">
        <f t="shared" si="18"/>
        <v>*</v>
      </c>
      <c r="L137" s="18">
        <f>IF(I37=0,0,IF(I37&lt;1,0,IF(I37&gt;11,70,LOOKUP(I37,{1,2,3,4,5,6,7,8,9,10,11},{20,30,36,43,50,55,62,67,68,69,70}))))</f>
        <v>0</v>
      </c>
      <c r="M137" s="18">
        <v>0</v>
      </c>
      <c r="N137" s="18" t="str">
        <f t="shared" si="19"/>
        <v>*</v>
      </c>
      <c r="O137" s="18">
        <f>IF(I37=0,0,IF(I37&lt;1,0,IF(I37&gt;15,70,LOOKUP(I37,{1,2,3,4,5,6,7,8,9,10,11,12,13,14,15},{15,20,25,30,36,43,50,55,59,62,65,67,68,69,70}))))</f>
        <v>0</v>
      </c>
      <c r="P137" s="18">
        <v>0</v>
      </c>
      <c r="Q137" s="18" t="str">
        <f t="shared" si="20"/>
        <v>*</v>
      </c>
      <c r="R137" s="18">
        <f>IF(I37=0,0,IF(I37&lt;1,0,IF(I37&gt;19,70,LOOKUP(I37,{1,2,3,4,5,6,7,8,9,10,11,12,13,14,15,16,17,18,19},{13,17,21,25,29,33,38,44,50,54,57,59,61,63,65,67,68,69,70}))))</f>
        <v>0</v>
      </c>
      <c r="S137" s="18">
        <v>0</v>
      </c>
      <c r="T137" s="18" t="str">
        <f t="shared" si="21"/>
        <v>*</v>
      </c>
      <c r="U137" s="18">
        <f>IF(I37=0,0,IF(I37&lt;1,0,IF(I37&gt;23,70,LOOKUP(I37,{1,2,3,4,5,6,7,8,9,10,11,12,13,14,15,16,17,18,19,20,21,22,23},{10,13,17,21,25,29,33,37,41,45,50,54,57,60,62,63,64,65,66,67,68,69,70}))))</f>
        <v>0</v>
      </c>
      <c r="V137" s="18">
        <v>0</v>
      </c>
      <c r="W137" s="18" t="str">
        <f t="shared" si="22"/>
        <v>*</v>
      </c>
      <c r="X137" s="18">
        <f>IF(I37=0,0,IF(I37&lt;1,0,IF(I37&gt;26,70,LOOKUP(I37,{1,2,3,4,5,6,7,8,9,10,11,12,13,14,15,16,17,18,19,20,21,22,23,24,25,26},{8,11,14,17,20,23,26,30,34,38,42,46,50,53,56,58,60,62,63,64,65,66,67,68,69,70}))))</f>
        <v>0</v>
      </c>
      <c r="Y137" s="18">
        <v>0</v>
      </c>
      <c r="Z137" s="18" t="str">
        <f t="shared" si="23"/>
        <v>*</v>
      </c>
      <c r="AA137" s="18">
        <f>IF(I37=0,0,IF(I37&lt;1,0,IF(I37&gt;28,70,LOOKUP(I37,{1,2,3,4,5,6,7,8,9,10,11,12,13,14,15,16,17,18,19,20,21,22,23,24,25,26,27,28},{4,7,10,13,16,19,22,26,30,34,38,42,46,50,54,57,59,60,61,62,63,64,65,66,67,68,69,70}))))</f>
        <v>0</v>
      </c>
      <c r="AB137" s="18">
        <v>0</v>
      </c>
      <c r="AC137" s="18" t="str">
        <f t="shared" si="24"/>
        <v>*</v>
      </c>
      <c r="AD137" s="18">
        <f>IF(I37=0,0,IF(I37&lt;1,0,IF(I37&gt;30,70,LOOKUP(I37,{1,2,3,4,5,6,7,8,9,10,11,12,13,14,15,16,17,18,19,20,21,22,23,24,25,26,27,28,29,30},{1,4,7,10,13,16,19,22,26,30,34,38,42,46,50,54,57,59,61,63,64,65,66,67,67,68,68,69,69,70}))))</f>
        <v>0</v>
      </c>
      <c r="AE137" s="18">
        <v>0</v>
      </c>
      <c r="AF137" s="18" t="str">
        <f t="shared" si="25"/>
        <v>*</v>
      </c>
      <c r="AG137" s="18">
        <f>IF(I37=0,0,IF(I37&lt;2,0,IF(I37&gt;32,70,LOOKUP(I37,{2,3,4,5,6,7,8,9,10,11,12,13,14,15,16,17,18,19,20,21,22,23,24,25,26,27,28,29,30,31,32},{1,4,7,10,13,16,19,22,26,30,34,38,42,46,50,54,57,59,61,62,63,64,65,66,67,67,68,68,69,69,70}))))</f>
        <v>0</v>
      </c>
      <c r="AH137" s="18">
        <v>0</v>
      </c>
      <c r="AI137" s="18" t="str">
        <f t="shared" si="26"/>
        <v>*</v>
      </c>
      <c r="AJ137" s="18">
        <f>IF(I37=0,0,IF(I37&lt;3,0,IF(I37&gt;34,70,LOOKUP(I37,{3,4,5,6,7,8,9,10,11,12,13,14,15,16,17,18,19,20,21,22,23,24,25,26,27,28,29,30,31,32,33,34},{1,3,6,9,12,15,18,22,26,30,34,38,42,46,50,54,57,59,61,62,63,64,65,66,66,67,67,68,68,69,69,70}))))</f>
        <v>0</v>
      </c>
      <c r="AK137" s="18">
        <v>0</v>
      </c>
      <c r="AL137" s="18" t="str">
        <f t="shared" si="27"/>
        <v>*</v>
      </c>
    </row>
    <row r="138" spans="3:38" ht="12.75" hidden="1" x14ac:dyDescent="0.2">
      <c r="C138" s="15"/>
      <c r="D138" s="16"/>
      <c r="E138" s="18" t="str">
        <f t="shared" si="16"/>
        <v>*</v>
      </c>
      <c r="F138" s="18">
        <f>IF(I38=0,0,IF(I38&lt;1,0,IF(I38&gt;6,70,LOOKUP(I38,{1,2,3,4,5,6},{43,50,63,68,69,70}))))</f>
        <v>0</v>
      </c>
      <c r="G138" s="18">
        <v>0</v>
      </c>
      <c r="H138" s="18" t="str">
        <f t="shared" si="17"/>
        <v>*</v>
      </c>
      <c r="I138" s="18">
        <f>IF(I38=0,0,IF(I38&lt;1,0,IF(I38&gt;7,70,LOOKUP(I38,{1,2,3,4,5,6,7},{36,43,50,63,68,69,70}))))</f>
        <v>0</v>
      </c>
      <c r="J138" s="18">
        <v>0</v>
      </c>
      <c r="K138" s="18" t="str">
        <f t="shared" si="18"/>
        <v>*</v>
      </c>
      <c r="L138" s="18">
        <f>IF(I38=0,0,IF(I38&lt;1,0,IF(I38&gt;11,70,LOOKUP(I38,{1,2,3,4,5,6,7,8,9,10,11},{20,30,36,43,50,55,62,67,68,69,70}))))</f>
        <v>0</v>
      </c>
      <c r="M138" s="18">
        <v>0</v>
      </c>
      <c r="N138" s="18" t="str">
        <f t="shared" si="19"/>
        <v>*</v>
      </c>
      <c r="O138" s="18">
        <f>IF(I38=0,0,IF(I38&lt;1,0,IF(I38&gt;15,70,LOOKUP(I38,{1,2,3,4,5,6,7,8,9,10,11,12,13,14,15},{15,20,25,30,36,43,50,55,59,62,65,67,68,69,70}))))</f>
        <v>0</v>
      </c>
      <c r="P138" s="18">
        <v>0</v>
      </c>
      <c r="Q138" s="18" t="str">
        <f t="shared" si="20"/>
        <v>*</v>
      </c>
      <c r="R138" s="18">
        <f>IF(I38=0,0,IF(I38&lt;1,0,IF(I38&gt;19,70,LOOKUP(I38,{1,2,3,4,5,6,7,8,9,10,11,12,13,14,15,16,17,18,19},{13,17,21,25,29,33,38,44,50,54,57,59,61,63,65,67,68,69,70}))))</f>
        <v>0</v>
      </c>
      <c r="S138" s="18">
        <v>0</v>
      </c>
      <c r="T138" s="18" t="str">
        <f t="shared" si="21"/>
        <v>*</v>
      </c>
      <c r="U138" s="18">
        <f>IF(I38=0,0,IF(I38&lt;1,0,IF(I38&gt;23,70,LOOKUP(I38,{1,2,3,4,5,6,7,8,9,10,11,12,13,14,15,16,17,18,19,20,21,22,23},{10,13,17,21,25,29,33,37,41,45,50,54,57,60,62,63,64,65,66,67,68,69,70}))))</f>
        <v>0</v>
      </c>
      <c r="V138" s="18">
        <v>0</v>
      </c>
      <c r="W138" s="18" t="str">
        <f t="shared" si="22"/>
        <v>*</v>
      </c>
      <c r="X138" s="18">
        <f>IF(I38=0,0,IF(I38&lt;1,0,IF(I38&gt;26,70,LOOKUP(I38,{1,2,3,4,5,6,7,8,9,10,11,12,13,14,15,16,17,18,19,20,21,22,23,24,25,26},{8,11,14,17,20,23,26,30,34,38,42,46,50,53,56,58,60,62,63,64,65,66,67,68,69,70}))))</f>
        <v>0</v>
      </c>
      <c r="Y138" s="18">
        <v>0</v>
      </c>
      <c r="Z138" s="18" t="str">
        <f t="shared" si="23"/>
        <v>*</v>
      </c>
      <c r="AA138" s="18">
        <f>IF(I38=0,0,IF(I38&lt;1,0,IF(I38&gt;28,70,LOOKUP(I38,{1,2,3,4,5,6,7,8,9,10,11,12,13,14,15,16,17,18,19,20,21,22,23,24,25,26,27,28},{4,7,10,13,16,19,22,26,30,34,38,42,46,50,54,57,59,60,61,62,63,64,65,66,67,68,69,70}))))</f>
        <v>0</v>
      </c>
      <c r="AB138" s="18">
        <v>0</v>
      </c>
      <c r="AC138" s="18" t="str">
        <f t="shared" si="24"/>
        <v>*</v>
      </c>
      <c r="AD138" s="18">
        <f>IF(I38=0,0,IF(I38&lt;1,0,IF(I38&gt;30,70,LOOKUP(I38,{1,2,3,4,5,6,7,8,9,10,11,12,13,14,15,16,17,18,19,20,21,22,23,24,25,26,27,28,29,30},{1,4,7,10,13,16,19,22,26,30,34,38,42,46,50,54,57,59,61,63,64,65,66,67,67,68,68,69,69,70}))))</f>
        <v>0</v>
      </c>
      <c r="AE138" s="18">
        <v>0</v>
      </c>
      <c r="AF138" s="18" t="str">
        <f t="shared" si="25"/>
        <v>*</v>
      </c>
      <c r="AG138" s="18">
        <f>IF(I38=0,0,IF(I38&lt;2,0,IF(I38&gt;32,70,LOOKUP(I38,{2,3,4,5,6,7,8,9,10,11,12,13,14,15,16,17,18,19,20,21,22,23,24,25,26,27,28,29,30,31,32},{1,4,7,10,13,16,19,22,26,30,34,38,42,46,50,54,57,59,61,62,63,64,65,66,67,67,68,68,69,69,70}))))</f>
        <v>0</v>
      </c>
      <c r="AH138" s="18">
        <v>0</v>
      </c>
      <c r="AI138" s="18" t="str">
        <f t="shared" si="26"/>
        <v>*</v>
      </c>
      <c r="AJ138" s="18">
        <f>IF(I38=0,0,IF(I38&lt;3,0,IF(I38&gt;34,70,LOOKUP(I38,{3,4,5,6,7,8,9,10,11,12,13,14,15,16,17,18,19,20,21,22,23,24,25,26,27,28,29,30,31,32,33,34},{1,3,6,9,12,15,18,22,26,30,34,38,42,46,50,54,57,59,61,62,63,64,65,66,66,67,67,68,68,69,69,70}))))</f>
        <v>0</v>
      </c>
      <c r="AK138" s="18">
        <v>0</v>
      </c>
      <c r="AL138" s="18" t="str">
        <f t="shared" si="27"/>
        <v>*</v>
      </c>
    </row>
    <row r="139" spans="3:38" ht="12.75" hidden="1" x14ac:dyDescent="0.2">
      <c r="C139" s="15"/>
      <c r="D139" s="16"/>
      <c r="E139" s="18" t="str">
        <f t="shared" si="16"/>
        <v>*</v>
      </c>
      <c r="F139" s="18">
        <f>IF(I39=0,0,IF(I39&lt;1,0,IF(I39&gt;6,70,LOOKUP(I39,{1,2,3,4,5,6},{43,50,63,68,69,70}))))</f>
        <v>0</v>
      </c>
      <c r="G139" s="18">
        <v>0</v>
      </c>
      <c r="H139" s="18" t="str">
        <f t="shared" si="17"/>
        <v>*</v>
      </c>
      <c r="I139" s="18">
        <f>IF(I39=0,0,IF(I39&lt;1,0,IF(I39&gt;7,70,LOOKUP(I39,{1,2,3,4,5,6,7},{36,43,50,63,68,69,70}))))</f>
        <v>0</v>
      </c>
      <c r="J139" s="18">
        <v>0</v>
      </c>
      <c r="K139" s="18" t="str">
        <f t="shared" si="18"/>
        <v>*</v>
      </c>
      <c r="L139" s="18">
        <f>IF(I39=0,0,IF(I39&lt;1,0,IF(I39&gt;11,70,LOOKUP(I39,{1,2,3,4,5,6,7,8,9,10,11},{20,30,36,43,50,55,62,67,68,69,70}))))</f>
        <v>0</v>
      </c>
      <c r="M139" s="18">
        <v>0</v>
      </c>
      <c r="N139" s="18" t="str">
        <f t="shared" si="19"/>
        <v>*</v>
      </c>
      <c r="O139" s="18">
        <f>IF(I39=0,0,IF(I39&lt;1,0,IF(I39&gt;15,70,LOOKUP(I39,{1,2,3,4,5,6,7,8,9,10,11,12,13,14,15},{15,20,25,30,36,43,50,55,59,62,65,67,68,69,70}))))</f>
        <v>0</v>
      </c>
      <c r="P139" s="18">
        <v>0</v>
      </c>
      <c r="Q139" s="18" t="str">
        <f t="shared" si="20"/>
        <v>*</v>
      </c>
      <c r="R139" s="18">
        <f>IF(I39=0,0,IF(I39&lt;1,0,IF(I39&gt;19,70,LOOKUP(I39,{1,2,3,4,5,6,7,8,9,10,11,12,13,14,15,16,17,18,19},{13,17,21,25,29,33,38,44,50,54,57,59,61,63,65,67,68,69,70}))))</f>
        <v>0</v>
      </c>
      <c r="S139" s="18">
        <v>0</v>
      </c>
      <c r="T139" s="18" t="str">
        <f t="shared" si="21"/>
        <v>*</v>
      </c>
      <c r="U139" s="18">
        <f>IF(I39=0,0,IF(I39&lt;1,0,IF(I39&gt;23,70,LOOKUP(I39,{1,2,3,4,5,6,7,8,9,10,11,12,13,14,15,16,17,18,19,20,21,22,23},{10,13,17,21,25,29,33,37,41,45,50,54,57,60,62,63,64,65,66,67,68,69,70}))))</f>
        <v>0</v>
      </c>
      <c r="V139" s="18">
        <v>0</v>
      </c>
      <c r="W139" s="18" t="str">
        <f t="shared" si="22"/>
        <v>*</v>
      </c>
      <c r="X139" s="18">
        <f>IF(I39=0,0,IF(I39&lt;1,0,IF(I39&gt;26,70,LOOKUP(I39,{1,2,3,4,5,6,7,8,9,10,11,12,13,14,15,16,17,18,19,20,21,22,23,24,25,26},{8,11,14,17,20,23,26,30,34,38,42,46,50,53,56,58,60,62,63,64,65,66,67,68,69,70}))))</f>
        <v>0</v>
      </c>
      <c r="Y139" s="18">
        <v>0</v>
      </c>
      <c r="Z139" s="18" t="str">
        <f t="shared" si="23"/>
        <v>*</v>
      </c>
      <c r="AA139" s="18">
        <f>IF(I39=0,0,IF(I39&lt;1,0,IF(I39&gt;28,70,LOOKUP(I39,{1,2,3,4,5,6,7,8,9,10,11,12,13,14,15,16,17,18,19,20,21,22,23,24,25,26,27,28},{4,7,10,13,16,19,22,26,30,34,38,42,46,50,54,57,59,60,61,62,63,64,65,66,67,68,69,70}))))</f>
        <v>0</v>
      </c>
      <c r="AB139" s="18">
        <v>0</v>
      </c>
      <c r="AC139" s="18" t="str">
        <f t="shared" si="24"/>
        <v>*</v>
      </c>
      <c r="AD139" s="18">
        <f>IF(I39=0,0,IF(I39&lt;1,0,IF(I39&gt;30,70,LOOKUP(I39,{1,2,3,4,5,6,7,8,9,10,11,12,13,14,15,16,17,18,19,20,21,22,23,24,25,26,27,28,29,30},{1,4,7,10,13,16,19,22,26,30,34,38,42,46,50,54,57,59,61,63,64,65,66,67,67,68,68,69,69,70}))))</f>
        <v>0</v>
      </c>
      <c r="AE139" s="18">
        <v>0</v>
      </c>
      <c r="AF139" s="18" t="str">
        <f t="shared" si="25"/>
        <v>*</v>
      </c>
      <c r="AG139" s="18">
        <f>IF(I39=0,0,IF(I39&lt;2,0,IF(I39&gt;32,70,LOOKUP(I39,{2,3,4,5,6,7,8,9,10,11,12,13,14,15,16,17,18,19,20,21,22,23,24,25,26,27,28,29,30,31,32},{1,4,7,10,13,16,19,22,26,30,34,38,42,46,50,54,57,59,61,62,63,64,65,66,67,67,68,68,69,69,70}))))</f>
        <v>0</v>
      </c>
      <c r="AH139" s="18">
        <v>0</v>
      </c>
      <c r="AI139" s="18" t="str">
        <f t="shared" si="26"/>
        <v>*</v>
      </c>
      <c r="AJ139" s="18">
        <f>IF(I39=0,0,IF(I39&lt;3,0,IF(I39&gt;34,70,LOOKUP(I39,{3,4,5,6,7,8,9,10,11,12,13,14,15,16,17,18,19,20,21,22,23,24,25,26,27,28,29,30,31,32,33,34},{1,3,6,9,12,15,18,22,26,30,34,38,42,46,50,54,57,59,61,62,63,64,65,66,66,67,67,68,68,69,69,70}))))</f>
        <v>0</v>
      </c>
      <c r="AK139" s="18">
        <v>0</v>
      </c>
      <c r="AL139" s="18" t="str">
        <f t="shared" si="27"/>
        <v>*</v>
      </c>
    </row>
    <row r="140" spans="3:38" ht="12.75" hidden="1" x14ac:dyDescent="0.2">
      <c r="C140" s="15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</row>
    <row r="141" spans="3:38" ht="12.75" hidden="1" x14ac:dyDescent="0.2">
      <c r="C141" s="15"/>
      <c r="D141" s="16"/>
      <c r="E141" s="16" t="s">
        <v>22</v>
      </c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</row>
    <row r="142" spans="3:38" ht="12.75" hidden="1" x14ac:dyDescent="0.2">
      <c r="C142" s="15"/>
      <c r="D142" s="16"/>
      <c r="E142" s="16">
        <v>7</v>
      </c>
      <c r="F142" s="16">
        <v>7</v>
      </c>
      <c r="G142" s="16">
        <v>7</v>
      </c>
      <c r="H142" s="16">
        <v>8</v>
      </c>
      <c r="I142" s="16">
        <v>8</v>
      </c>
      <c r="J142" s="16">
        <v>8</v>
      </c>
      <c r="K142" s="16">
        <v>9</v>
      </c>
      <c r="L142" s="16">
        <v>9</v>
      </c>
      <c r="M142" s="16">
        <v>9</v>
      </c>
      <c r="N142" s="16">
        <v>10</v>
      </c>
      <c r="O142" s="16">
        <v>10</v>
      </c>
      <c r="P142" s="16">
        <v>10</v>
      </c>
      <c r="Q142" s="16">
        <v>11</v>
      </c>
      <c r="R142" s="16">
        <v>11</v>
      </c>
      <c r="S142" s="16">
        <v>11</v>
      </c>
      <c r="T142" s="16">
        <v>12</v>
      </c>
      <c r="U142" s="16">
        <v>12</v>
      </c>
      <c r="V142" s="16">
        <v>12</v>
      </c>
      <c r="W142" s="16">
        <v>13</v>
      </c>
      <c r="X142" s="16">
        <v>13</v>
      </c>
      <c r="Y142" s="16">
        <v>13</v>
      </c>
      <c r="Z142" s="16">
        <v>14</v>
      </c>
      <c r="AA142" s="16">
        <v>14</v>
      </c>
      <c r="AB142" s="16">
        <v>14</v>
      </c>
      <c r="AC142" s="16">
        <v>15</v>
      </c>
      <c r="AD142" s="16">
        <v>15</v>
      </c>
      <c r="AE142" s="16">
        <v>15</v>
      </c>
      <c r="AF142" s="16">
        <v>16</v>
      </c>
      <c r="AG142" s="16">
        <v>16</v>
      </c>
      <c r="AH142" s="16">
        <v>16</v>
      </c>
      <c r="AI142" s="16">
        <v>17</v>
      </c>
      <c r="AJ142" s="16">
        <v>17</v>
      </c>
      <c r="AK142" s="16">
        <v>17</v>
      </c>
      <c r="AL142" s="16"/>
    </row>
    <row r="143" spans="3:38" ht="12.75" hidden="1" x14ac:dyDescent="0.2">
      <c r="C143" s="15"/>
      <c r="D143" s="16"/>
      <c r="E143" s="18">
        <f t="shared" ref="E143" si="28">IF(C10="м",F143,IF(C10="ж",G143,"*"))</f>
        <v>65</v>
      </c>
      <c r="F143" s="18">
        <f>IF(K10=0,0,IF(K10&lt;65,0,IF(K10&gt;195,70,LOOKUP(K10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G143" s="18">
        <f>IF(K10=0,0,IF(K10&lt;53,0,IF(K10&gt;180,70,LOOKUP(K10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3" s="18">
        <f t="shared" ref="H143" si="29">IF(C10="м",I143,IF(C10="ж",J143,"*"))</f>
        <v>62</v>
      </c>
      <c r="I143" s="18">
        <f>IF(K10=0,0,IF(K10&lt;70,0,IF(K10&gt;200,70,LOOKUP(K10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J143" s="18">
        <f>IF(K10=0,0,IF(K10&lt;58,0,IF(K10&gt;185,70,LOOKUP(K10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K143" s="18">
        <f t="shared" ref="K143" si="30">IF(C10="м",L143,IF(C10="ж",M143,"*"))</f>
        <v>55</v>
      </c>
      <c r="L143" s="18">
        <f>IF(K10=0,0,IF(K10&lt;85,0,IF(K10&gt;215,70,LOOKUP(K10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M143" s="18">
        <f>IF(K10=0,0,IF(K10&lt;70,0,IF(K10&gt;200,70,LOOKUP(K10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N143" s="18">
        <f>IF(C10="м",O143,IF(C10="ж",P143,"*"))</f>
        <v>45</v>
      </c>
      <c r="O143" s="18">
        <f>IF(K10=0,0,IF(K10&lt;100,0,IF(K10&gt;230,70,LOOKUP(K10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P143" s="18">
        <f>IF(K10=0,0,IF(K10&lt;88,0,IF(K10&gt;215,70,LOOKUP(K10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Q143" s="18">
        <f>IF(C10="м",R143,IF(C10="ж",S143,"*"))</f>
        <v>30</v>
      </c>
      <c r="R143" s="18">
        <f>IF(K10=0,0,IF(K10&lt;110,0,IF(K10&gt;245,70,LOOKUP(K10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S143" s="18">
        <f>IF(K10=0,0,IF(K10&lt;100,0,IF(K10&gt;230,70,LOOKUP(K10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45</v>
      </c>
      <c r="T143" s="18">
        <f>IF(C10="м",U143,IF(C10="ж",V143,"*"))</f>
        <v>25</v>
      </c>
      <c r="U143" s="18">
        <f>IF(K10=0,0,IF(K10&lt;118,0,IF(K10&gt;255,70,LOOKUP(K10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25</v>
      </c>
      <c r="V143" s="18">
        <f>IF(K10=0,0,IF(K10&lt;107,0,IF(K10&gt;245,70,LOOKUP(K10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35</v>
      </c>
      <c r="W143" s="18">
        <f>IF(C10="м",X143,IF(C10="ж",Y143,"*"))</f>
        <v>18</v>
      </c>
      <c r="X143" s="18">
        <f>IF(K10=0,0,IF(K10&lt;130,0,IF(K10&gt;260,70,LOOKUP(K10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18</v>
      </c>
      <c r="Y143" s="18">
        <f>IF(K10=0,0,IF(K10&lt;116,0,IF(K10&gt;250,70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28</v>
      </c>
      <c r="Z143" s="18">
        <f>IF(C10="м",AA143,IF(C10="ж",AB143,"*"))</f>
        <v>13</v>
      </c>
      <c r="AA143" s="18">
        <f>IF(K10=0,0,IF(K10&lt;140,0,IF(K10&gt;265,70,LOOKUP(K10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13</v>
      </c>
      <c r="AB143" s="18">
        <f>IF(K10=0,0,IF(K10&lt;116,0,IF(K10&gt;255,70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28</v>
      </c>
      <c r="AC143" s="18">
        <f>IF(C10="м",AD143,IF(C10="ж",AE143,"*"))</f>
        <v>11</v>
      </c>
      <c r="AD143" s="18">
        <f>IF(K10=0,0,IF(K10&lt;145,0,IF(K10&gt;270,70,LOOKUP(K10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11</v>
      </c>
      <c r="AE143" s="18">
        <f>IF(K10=0,0,IF(K10&lt;116,0,IF(K10&gt;255,70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28</v>
      </c>
      <c r="AF143" s="18">
        <f>IF(C10="м",AG143,IF(C10="ж",AH143,"*"))</f>
        <v>8</v>
      </c>
      <c r="AG143" s="18">
        <f>IF(K10=0,0,IF(K10&lt;155,0,IF(K10&gt;273,70,LOOKUP(K10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8</v>
      </c>
      <c r="AH143" s="18">
        <f>IF(K10=0,0,IF(K10&lt;132,0,IF(K10&gt;258,70,LOOKUP(K10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22</v>
      </c>
      <c r="AI143" s="18">
        <f>IF(C10="м",AJ143,IF(C10="ж",AK143,"*"))</f>
        <v>6</v>
      </c>
      <c r="AJ143" s="18">
        <f>IF(K10=0,0,IF(K10&lt;165,0,IF(K10&gt;275,70,LOOKUP(K10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6</v>
      </c>
      <c r="AK143" s="18">
        <f>IF(K10=0,0,IF(K10&lt;132,0,IF(K10&gt;258,70,LOOKUP(K10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22</v>
      </c>
      <c r="AL143" s="18">
        <f>IF(C10&gt;=17,AI143,"*")</f>
        <v>6</v>
      </c>
    </row>
    <row r="144" spans="3:38" ht="12.75" hidden="1" x14ac:dyDescent="0.2">
      <c r="C144" s="15"/>
      <c r="D144" s="16"/>
      <c r="E144" s="18">
        <f t="shared" ref="E144:E172" si="31">IF(C11="м",F144,IF(C11="ж",G144,"*"))</f>
        <v>55</v>
      </c>
      <c r="F144" s="18">
        <f>IF(K11=0,0,IF(K11&lt;65,0,IF(K11&gt;195,70,LOOKUP(K11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G144" s="18">
        <f>IF(K11=0,0,IF(K11&lt;53,0,IF(K11&gt;180,70,LOOKUP(K11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H144" s="18">
        <f t="shared" ref="H144:H172" si="32">IF(C11="м",I144,IF(C11="ж",J144,"*"))</f>
        <v>52</v>
      </c>
      <c r="I144" s="18">
        <f>IF(K11=0,0,IF(K11&lt;70,0,IF(K11&gt;200,70,LOOKUP(K11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J144" s="18">
        <f>IF(K11=0,0,IF(K11&lt;58,0,IF(K11&gt;185,70,LOOKUP(K11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K144" s="18">
        <f t="shared" ref="K144:K172" si="33">IF(C11="м",L144,IF(C11="ж",M144,"*"))</f>
        <v>40</v>
      </c>
      <c r="L144" s="18">
        <f>IF(K11=0,0,IF(K11&lt;85,0,IF(K11&gt;215,70,LOOKUP(K11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M144" s="18">
        <f>IF(K11=0,0,IF(K11&lt;70,0,IF(K11&gt;200,70,LOOKUP(K11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N144" s="18">
        <f t="shared" ref="N144:N172" si="34">IF(C11="м",O144,IF(C11="ж",P144,"*"))</f>
        <v>27</v>
      </c>
      <c r="O144" s="18">
        <f>IF(K11=0,0,IF(K11&lt;100,0,IF(K11&gt;230,70,LOOKUP(K11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27</v>
      </c>
      <c r="P144" s="18">
        <f>IF(K11=0,0,IF(K11&lt;88,0,IF(K11&gt;215,70,LOOKUP(K11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Q144" s="18">
        <f t="shared" ref="Q144:Q172" si="35">IF(C11="м",R144,IF(C11="ж",S144,"*"))</f>
        <v>20</v>
      </c>
      <c r="R144" s="18">
        <f>IF(K11=0,0,IF(K11&lt;110,0,IF(K11&gt;245,70,LOOKUP(K11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20</v>
      </c>
      <c r="S144" s="18">
        <f>IF(K11=0,0,IF(K11&lt;100,0,IF(K11&gt;230,70,LOOKUP(K11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30</v>
      </c>
      <c r="T144" s="18">
        <f t="shared" ref="T144:T172" si="36">IF(C11="м",U144,IF(C11="ж",V144,"*"))</f>
        <v>15</v>
      </c>
      <c r="U144" s="18">
        <f>IF(K11=0,0,IF(K11&lt;118,0,IF(K11&gt;255,70,LOOKUP(K11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15</v>
      </c>
      <c r="V144" s="18">
        <f>IF(K11=0,0,IF(K11&lt;107,0,IF(K11&gt;245,70,LOOKUP(K11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25</v>
      </c>
      <c r="W144" s="18">
        <f t="shared" ref="W144:W172" si="37">IF(C11="м",X144,IF(C11="ж",Y144,"*"))</f>
        <v>10</v>
      </c>
      <c r="X144" s="18">
        <f>IF(K11=0,0,IF(K11&lt;130,0,IF(K11&gt;260,70,LOOKUP(K11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10</v>
      </c>
      <c r="Y144" s="18">
        <f>IF(K11=0,0,IF(K11&lt;116,0,IF(K11&gt;250,70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18</v>
      </c>
      <c r="Z144" s="18">
        <f t="shared" ref="Z144:Z172" si="38">IF(C11="м",AA144,IF(C11="ж",AB144,"*"))</f>
        <v>6</v>
      </c>
      <c r="AA144" s="18">
        <f>IF(K11=0,0,IF(K11&lt;140,0,IF(K11&gt;265,70,LOOKUP(K11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6</v>
      </c>
      <c r="AB144" s="18">
        <f>IF(K11=0,0,IF(K11&lt;116,0,IF(K11&gt;255,70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18</v>
      </c>
      <c r="AC144" s="18">
        <f t="shared" ref="AC144:AC172" si="39">IF(C11="м",AD144,IF(C11="ж",AE144,"*"))</f>
        <v>4</v>
      </c>
      <c r="AD144" s="18">
        <f>IF(K11=0,0,IF(K11&lt;145,0,IF(K11&gt;270,70,LOOKUP(K11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</v>
      </c>
      <c r="AE144" s="18">
        <f>IF(K11=0,0,IF(K11&lt;116,0,IF(K11&gt;255,70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18</v>
      </c>
      <c r="AF144" s="18">
        <f t="shared" ref="AF144:AF172" si="40">IF(C11="м",AG144,IF(C11="ж",AH144,"*"))</f>
        <v>2</v>
      </c>
      <c r="AG144" s="18">
        <f>IF(K11=0,0,IF(K11&lt;155,0,IF(K11&gt;273,70,LOOKUP(K11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2</v>
      </c>
      <c r="AH144" s="18">
        <f>IF(K11=0,0,IF(K11&lt;132,0,IF(K11&gt;258,70,LOOKUP(K11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12</v>
      </c>
      <c r="AI144" s="18">
        <f t="shared" ref="AI144:AI172" si="41">IF(C11="м",AJ144,IF(C11="ж",AK144,"*"))</f>
        <v>0</v>
      </c>
      <c r="AJ144" s="18">
        <f>IF(K11=0,0,IF(K11&lt;165,0,IF(K11&gt;275,70,LOOKUP(K11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4" s="18">
        <f>IF(K11=0,0,IF(K11&lt;132,0,IF(K11&gt;258,70,LOOKUP(K11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12</v>
      </c>
      <c r="AL144" s="18">
        <f t="shared" ref="AL144:AL172" si="42">IF(C11&gt;=17,AI144,"*")</f>
        <v>0</v>
      </c>
    </row>
    <row r="145" spans="3:38" ht="12.75" hidden="1" x14ac:dyDescent="0.2">
      <c r="C145" s="15"/>
      <c r="D145" s="16"/>
      <c r="E145" s="18">
        <f t="shared" si="31"/>
        <v>70</v>
      </c>
      <c r="F145" s="18">
        <f>IF(K12=0,0,IF(K12&lt;65,0,IF(K12&gt;195,70,LOOKUP(K12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G145" s="18">
        <f>IF(K12=0,0,IF(K12&lt;53,0,IF(K12&gt;180,70,LOOKUP(K12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45" s="18">
        <f t="shared" si="32"/>
        <v>70</v>
      </c>
      <c r="I145" s="18">
        <f>IF(K12=0,0,IF(K12&lt;70,0,IF(K12&gt;200,70,LOOKUP(K12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J145" s="18">
        <f>IF(K12=0,0,IF(K12&lt;58,0,IF(K12&gt;185,70,LOOKUP(K12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45" s="18">
        <f t="shared" si="33"/>
        <v>65</v>
      </c>
      <c r="L145" s="18">
        <f>IF(K12=0,0,IF(K12&lt;85,0,IF(K12&gt;215,70,LOOKUP(K12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M145" s="18">
        <f>IF(K12=0,0,IF(K12&lt;70,0,IF(K12&gt;200,70,LOOKUP(K12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N145" s="18">
        <f t="shared" si="34"/>
        <v>57</v>
      </c>
      <c r="O145" s="18">
        <f>IF(K12=0,0,IF(K12&lt;100,0,IF(K12&gt;230,70,LOOKUP(K12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P145" s="18">
        <f>IF(K12=0,0,IF(K12&lt;88,0,IF(K12&gt;215,70,LOOKUP(K12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Q145" s="18">
        <f t="shared" si="35"/>
        <v>50</v>
      </c>
      <c r="R145" s="18">
        <f>IF(K12=0,0,IF(K12&lt;110,0,IF(K12&gt;245,70,LOOKUP(K12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S145" s="18">
        <f>IF(K12=0,0,IF(K12&lt;100,0,IF(K12&gt;230,70,LOOKUP(K12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57</v>
      </c>
      <c r="T145" s="18">
        <f t="shared" si="36"/>
        <v>35</v>
      </c>
      <c r="U145" s="18">
        <f>IF(K12=0,0,IF(K12&lt;118,0,IF(K12&gt;255,70,LOOKUP(K12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35</v>
      </c>
      <c r="V145" s="18">
        <f>IF(K12=0,0,IF(K12&lt;107,0,IF(K12&gt;245,70,LOOKUP(K12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50</v>
      </c>
      <c r="W145" s="18">
        <f t="shared" si="37"/>
        <v>28</v>
      </c>
      <c r="X145" s="18">
        <f>IF(K12=0,0,IF(K12&lt;130,0,IF(K12&gt;260,70,LOOKUP(K12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28</v>
      </c>
      <c r="Y145" s="18">
        <f>IF(K12=0,0,IF(K12&lt;116,0,IF(K12&gt;250,70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40</v>
      </c>
      <c r="Z145" s="18">
        <f t="shared" si="38"/>
        <v>23</v>
      </c>
      <c r="AA145" s="18">
        <f>IF(K12=0,0,IF(K12&lt;140,0,IF(K12&gt;265,70,LOOKUP(K12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23</v>
      </c>
      <c r="AB145" s="18">
        <f>IF(K12=0,0,IF(K12&lt;116,0,IF(K12&gt;255,70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40</v>
      </c>
      <c r="AC145" s="18">
        <f t="shared" si="39"/>
        <v>20</v>
      </c>
      <c r="AD145" s="18">
        <f>IF(K12=0,0,IF(K12&lt;145,0,IF(K12&gt;270,70,LOOKUP(K12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20</v>
      </c>
      <c r="AE145" s="18">
        <f>IF(K12=0,0,IF(K12&lt;116,0,IF(K12&gt;255,70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40</v>
      </c>
      <c r="AF145" s="18">
        <f t="shared" si="40"/>
        <v>17</v>
      </c>
      <c r="AG145" s="18">
        <f>IF(K12=0,0,IF(K12&lt;155,0,IF(K12&gt;273,70,LOOKUP(K12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17</v>
      </c>
      <c r="AH145" s="18">
        <f>IF(K12=0,0,IF(K12&lt;132,0,IF(K12&gt;258,70,LOOKUP(K12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32</v>
      </c>
      <c r="AI145" s="18">
        <f t="shared" si="41"/>
        <v>15</v>
      </c>
      <c r="AJ145" s="18">
        <f>IF(K12=0,0,IF(K12&lt;165,0,IF(K12&gt;275,70,LOOKUP(K12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15</v>
      </c>
      <c r="AK145" s="18">
        <f>IF(K12=0,0,IF(K12&lt;132,0,IF(K12&gt;258,70,LOOKUP(K12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32</v>
      </c>
      <c r="AL145" s="18">
        <f t="shared" si="42"/>
        <v>15</v>
      </c>
    </row>
    <row r="146" spans="3:38" ht="12.75" hidden="1" x14ac:dyDescent="0.2">
      <c r="C146" s="15"/>
      <c r="D146" s="16"/>
      <c r="E146" s="18">
        <f t="shared" si="31"/>
        <v>60</v>
      </c>
      <c r="F146" s="18">
        <f>IF(K13=0,0,IF(K13&lt;65,0,IF(K13&gt;195,70,LOOKUP(K13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G146" s="18">
        <f>IF(K13=0,0,IF(K13&lt;53,0,IF(K13&gt;180,70,LOOKUP(K13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H146" s="18">
        <f t="shared" si="32"/>
        <v>57</v>
      </c>
      <c r="I146" s="18">
        <f>IF(K13=0,0,IF(K13&lt;70,0,IF(K13&gt;200,70,LOOKUP(K13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J146" s="18">
        <f>IF(K13=0,0,IF(K13&lt;58,0,IF(K13&gt;185,70,LOOKUP(K13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K146" s="18">
        <f t="shared" si="33"/>
        <v>50</v>
      </c>
      <c r="L146" s="18">
        <f>IF(K13=0,0,IF(K13&lt;85,0,IF(K13&gt;215,70,LOOKUP(K13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M146" s="18">
        <f>IF(K13=0,0,IF(K13&lt;70,0,IF(K13&gt;200,70,LOOKUP(K13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N146" s="18">
        <f t="shared" si="34"/>
        <v>35</v>
      </c>
      <c r="O146" s="18">
        <f>IF(K13=0,0,IF(K13&lt;100,0,IF(K13&gt;230,70,LOOKUP(K13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35</v>
      </c>
      <c r="P146" s="18">
        <f>IF(K13=0,0,IF(K13&lt;88,0,IF(K13&gt;215,70,LOOKUP(K13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Q146" s="18">
        <f t="shared" si="35"/>
        <v>25</v>
      </c>
      <c r="R146" s="18">
        <f>IF(K13=0,0,IF(K13&lt;110,0,IF(K13&gt;245,70,LOOKUP(K13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25</v>
      </c>
      <c r="S146" s="18">
        <f>IF(K13=0,0,IF(K13&lt;100,0,IF(K13&gt;230,70,LOOKUP(K13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35</v>
      </c>
      <c r="T146" s="18">
        <f t="shared" si="36"/>
        <v>20</v>
      </c>
      <c r="U146" s="18">
        <f>IF(K13=0,0,IF(K13&lt;118,0,IF(K13&gt;255,70,LOOKUP(K13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20</v>
      </c>
      <c r="V146" s="18">
        <f>IF(K13=0,0,IF(K13&lt;107,0,IF(K13&gt;245,70,LOOKUP(K13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30</v>
      </c>
      <c r="W146" s="18">
        <f t="shared" si="37"/>
        <v>14</v>
      </c>
      <c r="X146" s="18">
        <f>IF(K13=0,0,IF(K13&lt;130,0,IF(K13&gt;260,70,LOOKUP(K13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14</v>
      </c>
      <c r="Y146" s="18">
        <f>IF(K13=0,0,IF(K13&lt;116,0,IF(K13&gt;250,70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23</v>
      </c>
      <c r="Z146" s="18">
        <f t="shared" si="38"/>
        <v>9</v>
      </c>
      <c r="AA146" s="18">
        <f>IF(K13=0,0,IF(K13&lt;140,0,IF(K13&gt;265,70,LOOKUP(K13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9</v>
      </c>
      <c r="AB146" s="18">
        <f>IF(K13=0,0,IF(K13&lt;116,0,IF(K13&gt;255,70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23</v>
      </c>
      <c r="AC146" s="18">
        <f t="shared" si="39"/>
        <v>8</v>
      </c>
      <c r="AD146" s="18">
        <f>IF(K13=0,0,IF(K13&lt;145,0,IF(K13&gt;270,70,LOOKUP(K13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8</v>
      </c>
      <c r="AE146" s="18">
        <f>IF(K13=0,0,IF(K13&lt;116,0,IF(K13&gt;255,70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23</v>
      </c>
      <c r="AF146" s="18">
        <f t="shared" si="40"/>
        <v>5</v>
      </c>
      <c r="AG146" s="18">
        <f>IF(K13=0,0,IF(K13&lt;155,0,IF(K13&gt;273,70,LOOKUP(K13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5</v>
      </c>
      <c r="AH146" s="18">
        <f>IF(K13=0,0,IF(K13&lt;132,0,IF(K13&gt;258,70,LOOKUP(K13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17</v>
      </c>
      <c r="AI146" s="18">
        <f t="shared" si="41"/>
        <v>2</v>
      </c>
      <c r="AJ146" s="18">
        <f>IF(K13=0,0,IF(K13&lt;165,0,IF(K13&gt;275,70,LOOKUP(K13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2</v>
      </c>
      <c r="AK146" s="18">
        <f>IF(K13=0,0,IF(K13&lt;132,0,IF(K13&gt;258,70,LOOKUP(K13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17</v>
      </c>
      <c r="AL146" s="18">
        <f t="shared" si="42"/>
        <v>2</v>
      </c>
    </row>
    <row r="147" spans="3:38" ht="12.75" hidden="1" x14ac:dyDescent="0.2">
      <c r="C147" s="15"/>
      <c r="D147" s="16"/>
      <c r="E147" s="18">
        <f t="shared" si="31"/>
        <v>55</v>
      </c>
      <c r="F147" s="18">
        <f>IF(K14=0,0,IF(K14&lt;65,0,IF(K14&gt;195,70,LOOKUP(K14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G147" s="18">
        <f>IF(K14=0,0,IF(K14&lt;53,0,IF(K14&gt;180,70,LOOKUP(K14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H147" s="18">
        <f t="shared" si="32"/>
        <v>52</v>
      </c>
      <c r="I147" s="18">
        <f>IF(K14=0,0,IF(K14&lt;70,0,IF(K14&gt;200,70,LOOKUP(K14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J147" s="18">
        <f>IF(K14=0,0,IF(K14&lt;58,0,IF(K14&gt;185,70,LOOKUP(K14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K147" s="18">
        <f t="shared" si="33"/>
        <v>40</v>
      </c>
      <c r="L147" s="18">
        <f>IF(K14=0,0,IF(K14&lt;85,0,IF(K14&gt;215,70,LOOKUP(K14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M147" s="18">
        <f>IF(K14=0,0,IF(K14&lt;70,0,IF(K14&gt;200,70,LOOKUP(K14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N147" s="18">
        <f t="shared" si="34"/>
        <v>27</v>
      </c>
      <c r="O147" s="18">
        <f>IF(K14=0,0,IF(K14&lt;100,0,IF(K14&gt;230,70,LOOKUP(K14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27</v>
      </c>
      <c r="P147" s="18">
        <f>IF(K14=0,0,IF(K14&lt;88,0,IF(K14&gt;215,70,LOOKUP(K14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Q147" s="18">
        <f t="shared" si="35"/>
        <v>20</v>
      </c>
      <c r="R147" s="18">
        <f>IF(K14=0,0,IF(K14&lt;110,0,IF(K14&gt;245,70,LOOKUP(K14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20</v>
      </c>
      <c r="S147" s="18">
        <f>IF(K14=0,0,IF(K14&lt;100,0,IF(K14&gt;230,70,LOOKUP(K14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30</v>
      </c>
      <c r="T147" s="18">
        <f t="shared" si="36"/>
        <v>15</v>
      </c>
      <c r="U147" s="18">
        <f>IF(K14=0,0,IF(K14&lt;118,0,IF(K14&gt;255,70,LOOKUP(K14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15</v>
      </c>
      <c r="V147" s="18">
        <f>IF(K14=0,0,IF(K14&lt;107,0,IF(K14&gt;245,70,LOOKUP(K14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25</v>
      </c>
      <c r="W147" s="18">
        <f t="shared" si="37"/>
        <v>10</v>
      </c>
      <c r="X147" s="18">
        <f>IF(K14=0,0,IF(K14&lt;130,0,IF(K14&gt;260,70,LOOKUP(K14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10</v>
      </c>
      <c r="Y147" s="18">
        <f>IF(K14=0,0,IF(K14&lt;116,0,IF(K14&gt;250,70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18</v>
      </c>
      <c r="Z147" s="18">
        <f t="shared" si="38"/>
        <v>6</v>
      </c>
      <c r="AA147" s="18">
        <f>IF(K14=0,0,IF(K14&lt;140,0,IF(K14&gt;265,70,LOOKUP(K14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6</v>
      </c>
      <c r="AB147" s="18">
        <f>IF(K14=0,0,IF(K14&lt;116,0,IF(K14&gt;255,70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18</v>
      </c>
      <c r="AC147" s="18">
        <f t="shared" si="39"/>
        <v>4</v>
      </c>
      <c r="AD147" s="18">
        <f>IF(K14=0,0,IF(K14&lt;145,0,IF(K14&gt;270,70,LOOKUP(K14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</v>
      </c>
      <c r="AE147" s="18">
        <f>IF(K14=0,0,IF(K14&lt;116,0,IF(K14&gt;255,70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18</v>
      </c>
      <c r="AF147" s="18">
        <f t="shared" si="40"/>
        <v>2</v>
      </c>
      <c r="AG147" s="18">
        <f>IF(K14=0,0,IF(K14&lt;155,0,IF(K14&gt;273,70,LOOKUP(K14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2</v>
      </c>
      <c r="AH147" s="18">
        <f>IF(K14=0,0,IF(K14&lt;132,0,IF(K14&gt;258,70,LOOKUP(K14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12</v>
      </c>
      <c r="AI147" s="18">
        <f t="shared" si="41"/>
        <v>0</v>
      </c>
      <c r="AJ147" s="18">
        <f>IF(K14=0,0,IF(K14&lt;165,0,IF(K14&gt;275,70,LOOKUP(K14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7" s="18">
        <f>IF(K14=0,0,IF(K14&lt;132,0,IF(K14&gt;258,70,LOOKUP(K14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12</v>
      </c>
      <c r="AL147" s="18">
        <f t="shared" si="42"/>
        <v>0</v>
      </c>
    </row>
    <row r="148" spans="3:38" ht="12.75" hidden="1" x14ac:dyDescent="0.2">
      <c r="C148" s="15"/>
      <c r="D148" s="16"/>
      <c r="E148" s="18">
        <f t="shared" si="31"/>
        <v>55</v>
      </c>
      <c r="F148" s="18">
        <f>IF(K15=0,0,IF(K15&lt;65,0,IF(K15&gt;195,70,LOOKUP(K15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G148" s="18">
        <f>IF(K15=0,0,IF(K15&lt;53,0,IF(K15&gt;180,70,LOOKUP(K15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H148" s="18">
        <f t="shared" si="32"/>
        <v>52</v>
      </c>
      <c r="I148" s="18">
        <f>IF(K15=0,0,IF(K15&lt;70,0,IF(K15&gt;200,70,LOOKUP(K15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J148" s="18">
        <f>IF(K15=0,0,IF(K15&lt;58,0,IF(K15&gt;185,70,LOOKUP(K15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K148" s="18">
        <f t="shared" si="33"/>
        <v>40</v>
      </c>
      <c r="L148" s="18">
        <f>IF(K15=0,0,IF(K15&lt;85,0,IF(K15&gt;215,70,LOOKUP(K15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M148" s="18">
        <f>IF(K15=0,0,IF(K15&lt;70,0,IF(K15&gt;200,70,LOOKUP(K15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N148" s="18">
        <f t="shared" si="34"/>
        <v>27</v>
      </c>
      <c r="O148" s="18">
        <f>IF(K15=0,0,IF(K15&lt;100,0,IF(K15&gt;230,70,LOOKUP(K15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27</v>
      </c>
      <c r="P148" s="18">
        <f>IF(K15=0,0,IF(K15&lt;88,0,IF(K15&gt;215,70,LOOKUP(K15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Q148" s="18">
        <f t="shared" si="35"/>
        <v>20</v>
      </c>
      <c r="R148" s="18">
        <f>IF(K15=0,0,IF(K15&lt;110,0,IF(K15&gt;245,70,LOOKUP(K15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20</v>
      </c>
      <c r="S148" s="18">
        <f>IF(K15=0,0,IF(K15&lt;100,0,IF(K15&gt;230,70,LOOKUP(K15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30</v>
      </c>
      <c r="T148" s="18">
        <f t="shared" si="36"/>
        <v>15</v>
      </c>
      <c r="U148" s="18">
        <f>IF(K15=0,0,IF(K15&lt;118,0,IF(K15&gt;255,70,LOOKUP(K15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15</v>
      </c>
      <c r="V148" s="18">
        <f>IF(K15=0,0,IF(K15&lt;107,0,IF(K15&gt;245,70,LOOKUP(K15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25</v>
      </c>
      <c r="W148" s="18">
        <f t="shared" si="37"/>
        <v>10</v>
      </c>
      <c r="X148" s="18">
        <f>IF(K15=0,0,IF(K15&lt;130,0,IF(K15&gt;260,70,LOOKUP(K15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10</v>
      </c>
      <c r="Y148" s="18">
        <f>IF(K15=0,0,IF(K15&lt;116,0,IF(K15&gt;250,70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18</v>
      </c>
      <c r="Z148" s="18">
        <f t="shared" si="38"/>
        <v>6</v>
      </c>
      <c r="AA148" s="18">
        <f>IF(K15=0,0,IF(K15&lt;140,0,IF(K15&gt;265,70,LOOKUP(K15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6</v>
      </c>
      <c r="AB148" s="18">
        <f>IF(K15=0,0,IF(K15&lt;116,0,IF(K15&gt;255,70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18</v>
      </c>
      <c r="AC148" s="18">
        <f t="shared" si="39"/>
        <v>4</v>
      </c>
      <c r="AD148" s="18">
        <f>IF(K15=0,0,IF(K15&lt;145,0,IF(K15&gt;270,70,LOOKUP(K15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</v>
      </c>
      <c r="AE148" s="18">
        <f>IF(K15=0,0,IF(K15&lt;116,0,IF(K15&gt;255,70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18</v>
      </c>
      <c r="AF148" s="18">
        <f t="shared" si="40"/>
        <v>2</v>
      </c>
      <c r="AG148" s="18">
        <f>IF(K15=0,0,IF(K15&lt;155,0,IF(K15&gt;273,70,LOOKUP(K15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2</v>
      </c>
      <c r="AH148" s="18">
        <f>IF(K15=0,0,IF(K15&lt;132,0,IF(K15&gt;258,70,LOOKUP(K15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12</v>
      </c>
      <c r="AI148" s="18">
        <f t="shared" si="41"/>
        <v>0</v>
      </c>
      <c r="AJ148" s="18">
        <f>IF(K15=0,0,IF(K15&lt;165,0,IF(K15&gt;275,70,LOOKUP(K15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8" s="18">
        <f>IF(K15=0,0,IF(K15&lt;132,0,IF(K15&gt;258,70,LOOKUP(K15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12</v>
      </c>
      <c r="AL148" s="18">
        <f t="shared" si="42"/>
        <v>0</v>
      </c>
    </row>
    <row r="149" spans="3:38" ht="12.75" hidden="1" x14ac:dyDescent="0.2">
      <c r="C149" s="15"/>
      <c r="D149" s="16"/>
      <c r="E149" s="18">
        <f t="shared" si="31"/>
        <v>66</v>
      </c>
      <c r="F149" s="18">
        <f>IF(K16=0,0,IF(K16&lt;65,0,IF(K16&gt;195,70,LOOKUP(K16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G149" s="18">
        <f>IF(K16=0,0,IF(K16&lt;53,0,IF(K16&gt;180,70,LOOKUP(K16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H149" s="18">
        <f t="shared" si="32"/>
        <v>65</v>
      </c>
      <c r="I149" s="18">
        <f>IF(K16=0,0,IF(K16&lt;70,0,IF(K16&gt;200,70,LOOKUP(K16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J149" s="18">
        <f>IF(K16=0,0,IF(K16&lt;58,0,IF(K16&gt;185,70,LOOKUP(K16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K149" s="18">
        <f t="shared" si="33"/>
        <v>57</v>
      </c>
      <c r="L149" s="18">
        <f>IF(K16=0,0,IF(K16&lt;85,0,IF(K16&gt;215,70,LOOKUP(K16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M149" s="18">
        <f>IF(K16=0,0,IF(K16&lt;70,0,IF(K16&gt;200,70,LOOKUP(K16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N149" s="18">
        <f t="shared" si="34"/>
        <v>50</v>
      </c>
      <c r="O149" s="18">
        <f>IF(K16=0,0,IF(K16&lt;100,0,IF(K16&gt;230,70,LOOKUP(K16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35</v>
      </c>
      <c r="P149" s="18">
        <f>IF(K16=0,0,IF(K16&lt;88,0,IF(K16&gt;215,70,LOOKUP(K16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Q149" s="18">
        <f t="shared" si="35"/>
        <v>35</v>
      </c>
      <c r="R149" s="18">
        <f>IF(K16=0,0,IF(K16&lt;110,0,IF(K16&gt;245,70,LOOKUP(K16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25</v>
      </c>
      <c r="S149" s="18">
        <f>IF(K16=0,0,IF(K16&lt;100,0,IF(K16&gt;230,70,LOOKUP(K16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35</v>
      </c>
      <c r="T149" s="18">
        <f t="shared" si="36"/>
        <v>30</v>
      </c>
      <c r="U149" s="18">
        <f>IF(K16=0,0,IF(K16&lt;118,0,IF(K16&gt;255,70,LOOKUP(K16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20</v>
      </c>
      <c r="V149" s="18">
        <f>IF(K16=0,0,IF(K16&lt;107,0,IF(K16&gt;245,70,LOOKUP(K16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30</v>
      </c>
      <c r="W149" s="18">
        <f t="shared" si="37"/>
        <v>23</v>
      </c>
      <c r="X149" s="18">
        <f>IF(K16=0,0,IF(K16&lt;130,0,IF(K16&gt;260,70,LOOKUP(K16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14</v>
      </c>
      <c r="Y149" s="18">
        <f>IF(K16=0,0,IF(K16&lt;116,0,IF(K16&gt;250,70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23</v>
      </c>
      <c r="Z149" s="18">
        <f t="shared" si="38"/>
        <v>23</v>
      </c>
      <c r="AA149" s="18">
        <f>IF(K16=0,0,IF(K16&lt;140,0,IF(K16&gt;265,70,LOOKUP(K16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9</v>
      </c>
      <c r="AB149" s="18">
        <f>IF(K16=0,0,IF(K16&lt;116,0,IF(K16&gt;255,70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23</v>
      </c>
      <c r="AC149" s="18">
        <f t="shared" si="39"/>
        <v>23</v>
      </c>
      <c r="AD149" s="18">
        <f>IF(K16=0,0,IF(K16&lt;145,0,IF(K16&gt;270,70,LOOKUP(K16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8</v>
      </c>
      <c r="AE149" s="18">
        <f>IF(K16=0,0,IF(K16&lt;116,0,IF(K16&gt;255,70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23</v>
      </c>
      <c r="AF149" s="18">
        <f t="shared" si="40"/>
        <v>17</v>
      </c>
      <c r="AG149" s="18">
        <f>IF(K16=0,0,IF(K16&lt;155,0,IF(K16&gt;273,70,LOOKUP(K16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5</v>
      </c>
      <c r="AH149" s="18">
        <f>IF(K16=0,0,IF(K16&lt;132,0,IF(K16&gt;258,70,LOOKUP(K16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17</v>
      </c>
      <c r="AI149" s="18">
        <f t="shared" si="41"/>
        <v>17</v>
      </c>
      <c r="AJ149" s="18">
        <f>IF(K16=0,0,IF(K16&lt;165,0,IF(K16&gt;275,70,LOOKUP(K16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2</v>
      </c>
      <c r="AK149" s="18">
        <f>IF(K16=0,0,IF(K16&lt;132,0,IF(K16&gt;258,70,LOOKUP(K16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17</v>
      </c>
      <c r="AL149" s="18">
        <f t="shared" si="42"/>
        <v>17</v>
      </c>
    </row>
    <row r="150" spans="3:38" ht="12.75" hidden="1" x14ac:dyDescent="0.2">
      <c r="C150" s="15"/>
      <c r="D150" s="16"/>
      <c r="E150" s="18">
        <f t="shared" si="31"/>
        <v>66</v>
      </c>
      <c r="F150" s="18">
        <f>IF(K17=0,0,IF(K17&lt;65,0,IF(K17&gt;195,70,LOOKUP(K17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G150" s="18">
        <f>IF(K17=0,0,IF(K17&lt;53,0,IF(K17&gt;180,70,LOOKUP(K17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H150" s="18">
        <f t="shared" si="32"/>
        <v>65</v>
      </c>
      <c r="I150" s="18">
        <f>IF(K17=0,0,IF(K17&lt;70,0,IF(K17&gt;200,70,LOOKUP(K17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J150" s="18">
        <f>IF(K17=0,0,IF(K17&lt;58,0,IF(K17&gt;185,70,LOOKUP(K17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K150" s="18">
        <f t="shared" si="33"/>
        <v>57</v>
      </c>
      <c r="L150" s="18">
        <f>IF(K17=0,0,IF(K17&lt;85,0,IF(K17&gt;215,70,LOOKUP(K17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M150" s="18">
        <f>IF(K17=0,0,IF(K17&lt;70,0,IF(K17&gt;200,70,LOOKUP(K17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N150" s="18">
        <f t="shared" si="34"/>
        <v>50</v>
      </c>
      <c r="O150" s="18">
        <f>IF(K17=0,0,IF(K17&lt;100,0,IF(K17&gt;230,70,LOOKUP(K17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35</v>
      </c>
      <c r="P150" s="18">
        <f>IF(K17=0,0,IF(K17&lt;88,0,IF(K17&gt;215,70,LOOKUP(K17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Q150" s="18">
        <f t="shared" si="35"/>
        <v>35</v>
      </c>
      <c r="R150" s="18">
        <f>IF(K17=0,0,IF(K17&lt;110,0,IF(K17&gt;245,70,LOOKUP(K17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25</v>
      </c>
      <c r="S150" s="18">
        <f>IF(K17=0,0,IF(K17&lt;100,0,IF(K17&gt;230,70,LOOKUP(K17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35</v>
      </c>
      <c r="T150" s="18">
        <f t="shared" si="36"/>
        <v>30</v>
      </c>
      <c r="U150" s="18">
        <f>IF(K17=0,0,IF(K17&lt;118,0,IF(K17&gt;255,70,LOOKUP(K17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20</v>
      </c>
      <c r="V150" s="18">
        <f>IF(K17=0,0,IF(K17&lt;107,0,IF(K17&gt;245,70,LOOKUP(K17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30</v>
      </c>
      <c r="W150" s="18">
        <f t="shared" si="37"/>
        <v>23</v>
      </c>
      <c r="X150" s="18">
        <f>IF(K17=0,0,IF(K17&lt;130,0,IF(K17&gt;260,70,LOOKUP(K17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14</v>
      </c>
      <c r="Y150" s="18">
        <f>IF(K17=0,0,IF(K17&lt;116,0,IF(K17&gt;250,70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23</v>
      </c>
      <c r="Z150" s="18">
        <f t="shared" si="38"/>
        <v>23</v>
      </c>
      <c r="AA150" s="18">
        <f>IF(K17=0,0,IF(K17&lt;140,0,IF(K17&gt;265,70,LOOKUP(K17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9</v>
      </c>
      <c r="AB150" s="18">
        <f>IF(K17=0,0,IF(K17&lt;116,0,IF(K17&gt;255,70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23</v>
      </c>
      <c r="AC150" s="18">
        <f t="shared" si="39"/>
        <v>23</v>
      </c>
      <c r="AD150" s="18">
        <f>IF(K17=0,0,IF(K17&lt;145,0,IF(K17&gt;270,70,LOOKUP(K17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8</v>
      </c>
      <c r="AE150" s="18">
        <f>IF(K17=0,0,IF(K17&lt;116,0,IF(K17&gt;255,70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23</v>
      </c>
      <c r="AF150" s="18">
        <f t="shared" si="40"/>
        <v>17</v>
      </c>
      <c r="AG150" s="18">
        <f>IF(K17=0,0,IF(K17&lt;155,0,IF(K17&gt;273,70,LOOKUP(K17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5</v>
      </c>
      <c r="AH150" s="18">
        <f>IF(K17=0,0,IF(K17&lt;132,0,IF(K17&gt;258,70,LOOKUP(K17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17</v>
      </c>
      <c r="AI150" s="18">
        <f t="shared" si="41"/>
        <v>17</v>
      </c>
      <c r="AJ150" s="18">
        <f>IF(K17=0,0,IF(K17&lt;165,0,IF(K17&gt;275,70,LOOKUP(K17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2</v>
      </c>
      <c r="AK150" s="18">
        <f>IF(K17=0,0,IF(K17&lt;132,0,IF(K17&gt;258,70,LOOKUP(K17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17</v>
      </c>
      <c r="AL150" s="18">
        <f t="shared" si="42"/>
        <v>17</v>
      </c>
    </row>
    <row r="151" spans="3:38" ht="12.75" hidden="1" x14ac:dyDescent="0.2">
      <c r="C151" s="15"/>
      <c r="D151" s="16"/>
      <c r="E151" s="18">
        <f t="shared" si="31"/>
        <v>70</v>
      </c>
      <c r="F151" s="18">
        <f>IF(K18=0,0,IF(K18&lt;65,0,IF(K18&gt;195,70,LOOKUP(K18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G151" s="18">
        <f>IF(K18=0,0,IF(K18&lt;53,0,IF(K18&gt;180,70,LOOKUP(K18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51" s="18">
        <f t="shared" si="32"/>
        <v>70</v>
      </c>
      <c r="I151" s="18">
        <f>IF(K18=0,0,IF(K18&lt;70,0,IF(K18&gt;200,70,LOOKUP(K18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J151" s="18">
        <f>IF(K18=0,0,IF(K18&lt;58,0,IF(K18&gt;185,70,LOOKUP(K18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K151" s="18">
        <f t="shared" si="33"/>
        <v>66</v>
      </c>
      <c r="L151" s="18">
        <f>IF(K18=0,0,IF(K18&lt;85,0,IF(K18&gt;215,70,LOOKUP(K18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M151" s="18">
        <f>IF(K18=0,0,IF(K18&lt;70,0,IF(K18&gt;200,70,LOOKUP(K18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N151" s="18">
        <f t="shared" si="34"/>
        <v>60</v>
      </c>
      <c r="O151" s="18">
        <f>IF(K18=0,0,IF(K18&lt;100,0,IF(K18&gt;230,70,LOOKUP(K18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P151" s="18">
        <f>IF(K18=0,0,IF(K18&lt;88,0,IF(K18&gt;215,70,LOOKUP(K18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Q151" s="18">
        <f t="shared" si="35"/>
        <v>52</v>
      </c>
      <c r="R151" s="18">
        <f>IF(K18=0,0,IF(K18&lt;110,0,IF(K18&gt;245,70,LOOKUP(K18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S151" s="18">
        <f>IF(K18=0,0,IF(K18&lt;100,0,IF(K18&gt;230,70,LOOKUP(K18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52</v>
      </c>
      <c r="T151" s="18">
        <f t="shared" si="36"/>
        <v>40</v>
      </c>
      <c r="U151" s="18">
        <f>IF(K18=0,0,IF(K18&lt;118,0,IF(K18&gt;255,70,LOOKUP(K18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30</v>
      </c>
      <c r="V151" s="18">
        <f>IF(K18=0,0,IF(K18&lt;107,0,IF(K18&gt;245,70,LOOKUP(K18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40</v>
      </c>
      <c r="W151" s="18">
        <f t="shared" si="37"/>
        <v>33</v>
      </c>
      <c r="X151" s="18">
        <f>IF(K18=0,0,IF(K18&lt;130,0,IF(K18&gt;260,70,LOOKUP(K18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23</v>
      </c>
      <c r="Y151" s="18">
        <f>IF(K18=0,0,IF(K18&lt;116,0,IF(K18&gt;250,70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33</v>
      </c>
      <c r="Z151" s="18">
        <f t="shared" si="38"/>
        <v>33</v>
      </c>
      <c r="AA151" s="18">
        <f>IF(K18=0,0,IF(K18&lt;140,0,IF(K18&gt;265,70,LOOKUP(K18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18</v>
      </c>
      <c r="AB151" s="18">
        <f>IF(K18=0,0,IF(K18&lt;116,0,IF(K18&gt;255,70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33</v>
      </c>
      <c r="AC151" s="18">
        <f t="shared" si="39"/>
        <v>33</v>
      </c>
      <c r="AD151" s="18">
        <f>IF(K18=0,0,IF(K18&lt;145,0,IF(K18&gt;270,70,LOOKUP(K18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15</v>
      </c>
      <c r="AE151" s="18">
        <f>IF(K18=0,0,IF(K18&lt;116,0,IF(K18&gt;255,70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33</v>
      </c>
      <c r="AF151" s="18">
        <f t="shared" si="40"/>
        <v>27</v>
      </c>
      <c r="AG151" s="18">
        <f>IF(K18=0,0,IF(K18&lt;155,0,IF(K18&gt;273,70,LOOKUP(K18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12</v>
      </c>
      <c r="AH151" s="18">
        <f>IF(K18=0,0,IF(K18&lt;132,0,IF(K18&gt;258,70,LOOKUP(K18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27</v>
      </c>
      <c r="AI151" s="18">
        <f t="shared" si="41"/>
        <v>27</v>
      </c>
      <c r="AJ151" s="18">
        <f>IF(K18=0,0,IF(K18&lt;165,0,IF(K18&gt;275,70,LOOKUP(K18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10</v>
      </c>
      <c r="AK151" s="18">
        <f>IF(K18=0,0,IF(K18&lt;132,0,IF(K18&gt;258,70,LOOKUP(K18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27</v>
      </c>
      <c r="AL151" s="18">
        <f t="shared" si="42"/>
        <v>27</v>
      </c>
    </row>
    <row r="152" spans="3:38" ht="12.75" hidden="1" x14ac:dyDescent="0.2">
      <c r="C152" s="15"/>
      <c r="D152" s="16"/>
      <c r="E152" s="18">
        <f t="shared" si="31"/>
        <v>66</v>
      </c>
      <c r="F152" s="18">
        <f>IF(K19=0,0,IF(K19&lt;65,0,IF(K19&gt;195,70,LOOKUP(K19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G152" s="18">
        <f>IF(K19=0,0,IF(K19&lt;53,0,IF(K19&gt;180,70,LOOKUP(K19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H152" s="18">
        <f t="shared" si="32"/>
        <v>65</v>
      </c>
      <c r="I152" s="18">
        <f>IF(K19=0,0,IF(K19&lt;70,0,IF(K19&gt;200,70,LOOKUP(K19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J152" s="18">
        <f>IF(K19=0,0,IF(K19&lt;58,0,IF(K19&gt;185,70,LOOKUP(K19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K152" s="18">
        <f t="shared" si="33"/>
        <v>57</v>
      </c>
      <c r="L152" s="18">
        <f>IF(K19=0,0,IF(K19&lt;85,0,IF(K19&gt;215,70,LOOKUP(K19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M152" s="18">
        <f>IF(K19=0,0,IF(K19&lt;70,0,IF(K19&gt;200,70,LOOKUP(K19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N152" s="18">
        <f t="shared" si="34"/>
        <v>50</v>
      </c>
      <c r="O152" s="18">
        <f>IF(K19=0,0,IF(K19&lt;100,0,IF(K19&gt;230,70,LOOKUP(K19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35</v>
      </c>
      <c r="P152" s="18">
        <f>IF(K19=0,0,IF(K19&lt;88,0,IF(K19&gt;215,70,LOOKUP(K19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Q152" s="18">
        <f t="shared" si="35"/>
        <v>35</v>
      </c>
      <c r="R152" s="18">
        <f>IF(K19=0,0,IF(K19&lt;110,0,IF(K19&gt;245,70,LOOKUP(K19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25</v>
      </c>
      <c r="S152" s="18">
        <f>IF(K19=0,0,IF(K19&lt;100,0,IF(K19&gt;230,70,LOOKUP(K19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35</v>
      </c>
      <c r="T152" s="18">
        <f t="shared" si="36"/>
        <v>30</v>
      </c>
      <c r="U152" s="18">
        <f>IF(K19=0,0,IF(K19&lt;118,0,IF(K19&gt;255,70,LOOKUP(K19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20</v>
      </c>
      <c r="V152" s="18">
        <f>IF(K19=0,0,IF(K19&lt;107,0,IF(K19&gt;245,70,LOOKUP(K19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30</v>
      </c>
      <c r="W152" s="18">
        <f t="shared" si="37"/>
        <v>23</v>
      </c>
      <c r="X152" s="18">
        <f>IF(K19=0,0,IF(K19&lt;130,0,IF(K19&gt;260,70,LOOKUP(K19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14</v>
      </c>
      <c r="Y152" s="18">
        <f>IF(K19=0,0,IF(K19&lt;116,0,IF(K19&gt;250,70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23</v>
      </c>
      <c r="Z152" s="18">
        <f t="shared" si="38"/>
        <v>23</v>
      </c>
      <c r="AA152" s="18">
        <f>IF(K19=0,0,IF(K19&lt;140,0,IF(K19&gt;265,70,LOOKUP(K19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9</v>
      </c>
      <c r="AB152" s="18">
        <f>IF(K19=0,0,IF(K19&lt;116,0,IF(K19&gt;255,70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23</v>
      </c>
      <c r="AC152" s="18">
        <f t="shared" si="39"/>
        <v>23</v>
      </c>
      <c r="AD152" s="18">
        <f>IF(K19=0,0,IF(K19&lt;145,0,IF(K19&gt;270,70,LOOKUP(K19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8</v>
      </c>
      <c r="AE152" s="18">
        <f>IF(K19=0,0,IF(K19&lt;116,0,IF(K19&gt;255,70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23</v>
      </c>
      <c r="AF152" s="18">
        <f t="shared" si="40"/>
        <v>17</v>
      </c>
      <c r="AG152" s="18">
        <f>IF(K19=0,0,IF(K19&lt;155,0,IF(K19&gt;273,70,LOOKUP(K19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5</v>
      </c>
      <c r="AH152" s="18">
        <f>IF(K19=0,0,IF(K19&lt;132,0,IF(K19&gt;258,70,LOOKUP(K19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17</v>
      </c>
      <c r="AI152" s="18">
        <f t="shared" si="41"/>
        <v>17</v>
      </c>
      <c r="AJ152" s="18">
        <f>IF(K19=0,0,IF(K19&lt;165,0,IF(K19&gt;275,70,LOOKUP(K19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2</v>
      </c>
      <c r="AK152" s="18">
        <f>IF(K19=0,0,IF(K19&lt;132,0,IF(K19&gt;258,70,LOOKUP(K19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17</v>
      </c>
      <c r="AL152" s="18">
        <f t="shared" si="42"/>
        <v>17</v>
      </c>
    </row>
    <row r="153" spans="3:38" ht="12.75" hidden="1" x14ac:dyDescent="0.2">
      <c r="C153" s="15"/>
      <c r="D153" s="16"/>
      <c r="E153" s="18">
        <f t="shared" si="31"/>
        <v>66</v>
      </c>
      <c r="F153" s="18">
        <f>IF(K20=0,0,IF(K20&lt;65,0,IF(K20&gt;195,70,LOOKUP(K20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60</v>
      </c>
      <c r="G153" s="18">
        <f>IF(K20=0,0,IF(K20&lt;53,0,IF(K20&gt;180,70,LOOKUP(K20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66</v>
      </c>
      <c r="H153" s="18">
        <f t="shared" si="32"/>
        <v>65</v>
      </c>
      <c r="I153" s="18">
        <f>IF(K20=0,0,IF(K20&lt;70,0,IF(K20&gt;200,70,LOOKUP(K20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J153" s="18">
        <f>IF(K20=0,0,IF(K20&lt;58,0,IF(K20&gt;185,70,LOOKUP(K20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K153" s="18">
        <f t="shared" si="33"/>
        <v>57</v>
      </c>
      <c r="L153" s="18">
        <f>IF(K20=0,0,IF(K20&lt;85,0,IF(K20&gt;215,70,LOOKUP(K20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M153" s="18">
        <f>IF(K20=0,0,IF(K20&lt;70,0,IF(K20&gt;200,70,LOOKUP(K20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N153" s="18">
        <f t="shared" si="34"/>
        <v>50</v>
      </c>
      <c r="O153" s="18">
        <f>IF(K20=0,0,IF(K20&lt;100,0,IF(K20&gt;230,70,LOOKUP(K20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35</v>
      </c>
      <c r="P153" s="18">
        <f>IF(K20=0,0,IF(K20&lt;88,0,IF(K20&gt;215,70,LOOKUP(K20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50</v>
      </c>
      <c r="Q153" s="18">
        <f t="shared" si="35"/>
        <v>35</v>
      </c>
      <c r="R153" s="18">
        <f>IF(K20=0,0,IF(K20&lt;110,0,IF(K20&gt;245,70,LOOKUP(K20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25</v>
      </c>
      <c r="S153" s="18">
        <f>IF(K20=0,0,IF(K20&lt;100,0,IF(K20&gt;230,70,LOOKUP(K20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35</v>
      </c>
      <c r="T153" s="18">
        <f t="shared" si="36"/>
        <v>30</v>
      </c>
      <c r="U153" s="18">
        <f>IF(K20=0,0,IF(K20&lt;118,0,IF(K20&gt;255,70,LOOKUP(K20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20</v>
      </c>
      <c r="V153" s="18">
        <f>IF(K20=0,0,IF(K20&lt;107,0,IF(K20&gt;245,70,LOOKUP(K20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30</v>
      </c>
      <c r="W153" s="18">
        <f t="shared" si="37"/>
        <v>23</v>
      </c>
      <c r="X153" s="18">
        <f>IF(K20=0,0,IF(K20&lt;130,0,IF(K20&gt;260,70,LOOKUP(K20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14</v>
      </c>
      <c r="Y153" s="18">
        <f>IF(K20=0,0,IF(K20&lt;116,0,IF(K20&gt;250,70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23</v>
      </c>
      <c r="Z153" s="18">
        <f t="shared" si="38"/>
        <v>23</v>
      </c>
      <c r="AA153" s="18">
        <f>IF(K20=0,0,IF(K20&lt;140,0,IF(K20&gt;265,70,LOOKUP(K20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9</v>
      </c>
      <c r="AB153" s="18">
        <f>IF(K20=0,0,IF(K20&lt;116,0,IF(K20&gt;255,70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23</v>
      </c>
      <c r="AC153" s="18">
        <f t="shared" si="39"/>
        <v>23</v>
      </c>
      <c r="AD153" s="18">
        <f>IF(K20=0,0,IF(K20&lt;145,0,IF(K20&gt;270,70,LOOKUP(K20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8</v>
      </c>
      <c r="AE153" s="18">
        <f>IF(K20=0,0,IF(K20&lt;116,0,IF(K20&gt;255,70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23</v>
      </c>
      <c r="AF153" s="18">
        <f t="shared" si="40"/>
        <v>17</v>
      </c>
      <c r="AG153" s="18">
        <f>IF(K20=0,0,IF(K20&lt;155,0,IF(K20&gt;273,70,LOOKUP(K20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5</v>
      </c>
      <c r="AH153" s="18">
        <f>IF(K20=0,0,IF(K20&lt;132,0,IF(K20&gt;258,70,LOOKUP(K20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17</v>
      </c>
      <c r="AI153" s="18">
        <f t="shared" si="41"/>
        <v>17</v>
      </c>
      <c r="AJ153" s="18">
        <f>IF(K20=0,0,IF(K20&lt;165,0,IF(K20&gt;275,70,LOOKUP(K20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2</v>
      </c>
      <c r="AK153" s="18">
        <f>IF(K20=0,0,IF(K20&lt;132,0,IF(K20&gt;258,70,LOOKUP(K20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17</v>
      </c>
      <c r="AL153" s="18">
        <f t="shared" si="42"/>
        <v>17</v>
      </c>
    </row>
    <row r="154" spans="3:38" ht="12.75" hidden="1" x14ac:dyDescent="0.2">
      <c r="C154" s="15"/>
      <c r="D154" s="16"/>
      <c r="E154" s="18">
        <f t="shared" si="31"/>
        <v>70</v>
      </c>
      <c r="F154" s="18">
        <f>IF(K21=0,0,IF(K21&lt;65,0,IF(K21&gt;195,70,LOOKUP(K21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65</v>
      </c>
      <c r="G154" s="18">
        <f>IF(K21=0,0,IF(K21&lt;53,0,IF(K21&gt;180,70,LOOKUP(K21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70</v>
      </c>
      <c r="H154" s="18">
        <f t="shared" si="32"/>
        <v>68</v>
      </c>
      <c r="I154" s="18">
        <f>IF(K21=0,0,IF(K21&lt;70,0,IF(K21&gt;200,70,LOOKUP(K21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J154" s="18">
        <f>IF(K21=0,0,IF(K21&lt;58,0,IF(K21&gt;185,70,LOOKUP(K21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68</v>
      </c>
      <c r="K154" s="18">
        <f t="shared" si="33"/>
        <v>62</v>
      </c>
      <c r="L154" s="18">
        <f>IF(K21=0,0,IF(K21&lt;85,0,IF(K21&gt;215,70,LOOKUP(K21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M154" s="18">
        <f>IF(K21=0,0,IF(K21&lt;70,0,IF(K21&gt;200,70,LOOKUP(K21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62</v>
      </c>
      <c r="N154" s="18">
        <f t="shared" si="34"/>
        <v>55</v>
      </c>
      <c r="O154" s="18">
        <f>IF(K21=0,0,IF(K21&lt;100,0,IF(K21&gt;230,70,LOOKUP(K21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P154" s="18">
        <f>IF(K21=0,0,IF(K21&lt;88,0,IF(K21&gt;215,70,LOOKUP(K21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Q154" s="18">
        <f t="shared" si="35"/>
        <v>45</v>
      </c>
      <c r="R154" s="18">
        <f>IF(K21=0,0,IF(K21&lt;110,0,IF(K21&gt;245,70,LOOKUP(K21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S154" s="18">
        <f>IF(K21=0,0,IF(K21&lt;100,0,IF(K21&gt;230,70,LOOKUP(K21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45</v>
      </c>
      <c r="T154" s="18">
        <f t="shared" si="36"/>
        <v>35</v>
      </c>
      <c r="U154" s="18">
        <f>IF(K21=0,0,IF(K21&lt;118,0,IF(K21&gt;255,70,LOOKUP(K21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25</v>
      </c>
      <c r="V154" s="18">
        <f>IF(K21=0,0,IF(K21&lt;107,0,IF(K21&gt;245,70,LOOKUP(K21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35</v>
      </c>
      <c r="W154" s="18">
        <f t="shared" si="37"/>
        <v>28</v>
      </c>
      <c r="X154" s="18">
        <f>IF(K21=0,0,IF(K21&lt;130,0,IF(K21&gt;260,70,LOOKUP(K21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18</v>
      </c>
      <c r="Y154" s="18">
        <f>IF(K21=0,0,IF(K21&lt;116,0,IF(K21&gt;250,70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28</v>
      </c>
      <c r="Z154" s="18">
        <f t="shared" si="38"/>
        <v>28</v>
      </c>
      <c r="AA154" s="18">
        <f>IF(K21=0,0,IF(K21&lt;140,0,IF(K21&gt;265,70,LOOKUP(K21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13</v>
      </c>
      <c r="AB154" s="18">
        <f>IF(K21=0,0,IF(K21&lt;116,0,IF(K21&gt;255,70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28</v>
      </c>
      <c r="AC154" s="18">
        <f t="shared" si="39"/>
        <v>28</v>
      </c>
      <c r="AD154" s="18">
        <f>IF(K21=0,0,IF(K21&lt;145,0,IF(K21&gt;270,70,LOOKUP(K21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11</v>
      </c>
      <c r="AE154" s="18">
        <f>IF(K21=0,0,IF(K21&lt;116,0,IF(K21&gt;255,70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28</v>
      </c>
      <c r="AF154" s="18">
        <f t="shared" si="40"/>
        <v>22</v>
      </c>
      <c r="AG154" s="18">
        <f>IF(K21=0,0,IF(K21&lt;155,0,IF(K21&gt;273,70,LOOKUP(K21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8</v>
      </c>
      <c r="AH154" s="18">
        <f>IF(K21=0,0,IF(K21&lt;132,0,IF(K21&gt;258,70,LOOKUP(K21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22</v>
      </c>
      <c r="AI154" s="18">
        <f t="shared" si="41"/>
        <v>22</v>
      </c>
      <c r="AJ154" s="18">
        <f>IF(K21=0,0,IF(K21&lt;165,0,IF(K21&gt;275,70,LOOKUP(K21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6</v>
      </c>
      <c r="AK154" s="18">
        <f>IF(K21=0,0,IF(K21&lt;132,0,IF(K21&gt;258,70,LOOKUP(K21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22</v>
      </c>
      <c r="AL154" s="18">
        <f t="shared" si="42"/>
        <v>22</v>
      </c>
    </row>
    <row r="155" spans="3:38" ht="12.75" hidden="1" x14ac:dyDescent="0.2">
      <c r="C155" s="15"/>
      <c r="D155" s="16"/>
      <c r="E155" s="18" t="str">
        <f t="shared" si="31"/>
        <v>*</v>
      </c>
      <c r="F155" s="18">
        <f>IF(K22=0,0,IF(K22&lt;65,0,IF(K22&gt;195,70,LOOKUP(K22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5" s="18">
        <f>IF(K22=0,0,IF(K22&lt;53,0,IF(K22&gt;180,70,LOOKUP(K22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5" s="18" t="str">
        <f t="shared" si="32"/>
        <v>*</v>
      </c>
      <c r="I155" s="18">
        <f>IF(K22=0,0,IF(K22&lt;70,0,IF(K22&gt;200,70,LOOKUP(K22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5" s="18">
        <f>IF(K22=0,0,IF(K22&lt;58,0,IF(K22&gt;185,70,LOOKUP(K22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5" s="18" t="str">
        <f t="shared" si="33"/>
        <v>*</v>
      </c>
      <c r="L155" s="18">
        <f>IF(K22=0,0,IF(K22&lt;85,0,IF(K22&gt;215,70,LOOKUP(K22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5" s="18">
        <f>IF(K22=0,0,IF(K22&lt;70,0,IF(K22&gt;200,70,LOOKUP(K22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5" s="18" t="str">
        <f t="shared" si="34"/>
        <v>*</v>
      </c>
      <c r="O155" s="18">
        <f>IF(K22=0,0,IF(K22&lt;100,0,IF(K22&gt;230,70,LOOKUP(K22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5" s="18">
        <f>IF(K22=0,0,IF(K22&lt;88,0,IF(K22&gt;215,70,LOOKUP(K22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5" s="18" t="str">
        <f t="shared" si="35"/>
        <v>*</v>
      </c>
      <c r="R155" s="18">
        <f>IF(K22=0,0,IF(K22&lt;110,0,IF(K22&gt;245,70,LOOKUP(K22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5" s="18">
        <f>IF(K22=0,0,IF(K22&lt;100,0,IF(K22&gt;230,70,LOOKUP(K22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5" s="18" t="str">
        <f t="shared" si="36"/>
        <v>*</v>
      </c>
      <c r="U155" s="18">
        <f>IF(K22=0,0,IF(K22&lt;118,0,IF(K22&gt;255,70,LOOKUP(K22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5" s="18">
        <f>IF(K22=0,0,IF(K22&lt;107,0,IF(K22&gt;245,70,LOOKUP(K22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5" s="18" t="str">
        <f t="shared" si="37"/>
        <v>*</v>
      </c>
      <c r="X155" s="18">
        <f>IF(K22=0,0,IF(K22&lt;130,0,IF(K22&gt;260,70,LOOKUP(K22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5" s="18">
        <f>IF(K22=0,0,IF(K22&lt;116,0,IF(K22&gt;250,70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5" s="18" t="str">
        <f t="shared" si="38"/>
        <v>*</v>
      </c>
      <c r="AA155" s="18">
        <f>IF(K22=0,0,IF(K22&lt;140,0,IF(K22&gt;265,70,LOOKUP(K22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5" s="18">
        <f>IF(K22=0,0,IF(K22&lt;116,0,IF(K22&gt;255,70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5" s="18" t="str">
        <f t="shared" si="39"/>
        <v>*</v>
      </c>
      <c r="AD155" s="18">
        <f>IF(K22=0,0,IF(K22&lt;145,0,IF(K22&gt;270,70,LOOKUP(K22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5" s="18">
        <f>IF(K22=0,0,IF(K22&lt;116,0,IF(K22&gt;255,70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5" s="18" t="str">
        <f t="shared" si="40"/>
        <v>*</v>
      </c>
      <c r="AG155" s="18">
        <f>IF(K22=0,0,IF(K22&lt;155,0,IF(K22&gt;273,70,LOOKUP(K22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5" s="18">
        <f>IF(K22=0,0,IF(K22&lt;132,0,IF(K22&gt;258,70,LOOKUP(K22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5" s="18" t="str">
        <f t="shared" si="41"/>
        <v>*</v>
      </c>
      <c r="AJ155" s="18">
        <f>IF(K22=0,0,IF(K22&lt;165,0,IF(K22&gt;275,70,LOOKUP(K22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5" s="18">
        <f>IF(K22=0,0,IF(K22&lt;132,0,IF(K22&gt;258,70,LOOKUP(K22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5" s="18" t="str">
        <f t="shared" si="42"/>
        <v>*</v>
      </c>
    </row>
    <row r="156" spans="3:38" ht="12.75" hidden="1" x14ac:dyDescent="0.2">
      <c r="C156" s="15"/>
      <c r="D156" s="16"/>
      <c r="E156" s="18" t="str">
        <f t="shared" si="31"/>
        <v>*</v>
      </c>
      <c r="F156" s="18">
        <f>IF(K23=0,0,IF(K23&lt;65,0,IF(K23&gt;195,70,LOOKUP(K23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6" s="18">
        <f>IF(K23=0,0,IF(K23&lt;53,0,IF(K23&gt;180,70,LOOKUP(K23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6" s="18" t="str">
        <f t="shared" si="32"/>
        <v>*</v>
      </c>
      <c r="I156" s="18">
        <f>IF(K23=0,0,IF(K23&lt;70,0,IF(K23&gt;200,70,LOOKUP(K23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6" s="18">
        <f>IF(K23=0,0,IF(K23&lt;58,0,IF(K23&gt;185,70,LOOKUP(K23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6" s="18" t="str">
        <f t="shared" si="33"/>
        <v>*</v>
      </c>
      <c r="L156" s="18">
        <f>IF(K23=0,0,IF(K23&lt;85,0,IF(K23&gt;215,70,LOOKUP(K23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6" s="18">
        <f>IF(K23=0,0,IF(K23&lt;70,0,IF(K23&gt;200,70,LOOKUP(K23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6" s="18" t="str">
        <f t="shared" si="34"/>
        <v>*</v>
      </c>
      <c r="O156" s="18">
        <f>IF(K23=0,0,IF(K23&lt;100,0,IF(K23&gt;230,70,LOOKUP(K23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6" s="18">
        <f>IF(K23=0,0,IF(K23&lt;88,0,IF(K23&gt;215,70,LOOKUP(K23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6" s="18" t="str">
        <f t="shared" si="35"/>
        <v>*</v>
      </c>
      <c r="R156" s="18">
        <f>IF(K23=0,0,IF(K23&lt;110,0,IF(K23&gt;245,70,LOOKUP(K23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6" s="18">
        <f>IF(K23=0,0,IF(K23&lt;100,0,IF(K23&gt;230,70,LOOKUP(K23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6" s="18" t="str">
        <f t="shared" si="36"/>
        <v>*</v>
      </c>
      <c r="U156" s="18">
        <f>IF(K23=0,0,IF(K23&lt;118,0,IF(K23&gt;255,70,LOOKUP(K23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6" s="18">
        <f>IF(K23=0,0,IF(K23&lt;107,0,IF(K23&gt;245,70,LOOKUP(K23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6" s="18" t="str">
        <f t="shared" si="37"/>
        <v>*</v>
      </c>
      <c r="X156" s="18">
        <f>IF(K23=0,0,IF(K23&lt;130,0,IF(K23&gt;260,70,LOOKUP(K23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6" s="18">
        <f>IF(K23=0,0,IF(K23&lt;116,0,IF(K23&gt;250,70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6" s="18" t="str">
        <f t="shared" si="38"/>
        <v>*</v>
      </c>
      <c r="AA156" s="18">
        <f>IF(K23=0,0,IF(K23&lt;140,0,IF(K23&gt;265,70,LOOKUP(K23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6" s="18">
        <f>IF(K23=0,0,IF(K23&lt;116,0,IF(K23&gt;255,70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6" s="18" t="str">
        <f t="shared" si="39"/>
        <v>*</v>
      </c>
      <c r="AD156" s="18">
        <f>IF(K23=0,0,IF(K23&lt;145,0,IF(K23&gt;270,70,LOOKUP(K23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6" s="18">
        <f>IF(K23=0,0,IF(K23&lt;116,0,IF(K23&gt;255,70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6" s="18" t="str">
        <f t="shared" si="40"/>
        <v>*</v>
      </c>
      <c r="AG156" s="18">
        <f>IF(K23=0,0,IF(K23&lt;155,0,IF(K23&gt;273,70,LOOKUP(K23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6" s="18">
        <f>IF(K23=0,0,IF(K23&lt;132,0,IF(K23&gt;258,70,LOOKUP(K23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6" s="18" t="str">
        <f t="shared" si="41"/>
        <v>*</v>
      </c>
      <c r="AJ156" s="18">
        <f>IF(K23=0,0,IF(K23&lt;165,0,IF(K23&gt;275,70,LOOKUP(K23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6" s="18">
        <f>IF(K23=0,0,IF(K23&lt;132,0,IF(K23&gt;258,70,LOOKUP(K23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6" s="18" t="str">
        <f t="shared" si="42"/>
        <v>*</v>
      </c>
    </row>
    <row r="157" spans="3:38" ht="12.75" hidden="1" x14ac:dyDescent="0.2">
      <c r="C157" s="15"/>
      <c r="D157" s="16"/>
      <c r="E157" s="18" t="str">
        <f t="shared" si="31"/>
        <v>*</v>
      </c>
      <c r="F157" s="18">
        <f>IF(K24=0,0,IF(K24&lt;65,0,IF(K24&gt;195,70,LOOKUP(K24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7" s="18">
        <f>IF(K24=0,0,IF(K24&lt;53,0,IF(K24&gt;180,70,LOOKUP(K24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7" s="18" t="str">
        <f t="shared" si="32"/>
        <v>*</v>
      </c>
      <c r="I157" s="18">
        <f>IF(K24=0,0,IF(K24&lt;70,0,IF(K24&gt;200,70,LOOKUP(K24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7" s="18">
        <f>IF(K24=0,0,IF(K24&lt;58,0,IF(K24&gt;185,70,LOOKUP(K24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7" s="18" t="str">
        <f t="shared" si="33"/>
        <v>*</v>
      </c>
      <c r="L157" s="18">
        <f>IF(K24=0,0,IF(K24&lt;85,0,IF(K24&gt;215,70,LOOKUP(K24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7" s="18">
        <f>IF(K24=0,0,IF(K24&lt;70,0,IF(K24&gt;200,70,LOOKUP(K24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7" s="18" t="str">
        <f t="shared" si="34"/>
        <v>*</v>
      </c>
      <c r="O157" s="18">
        <f>IF(K24=0,0,IF(K24&lt;100,0,IF(K24&gt;230,70,LOOKUP(K24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7" s="18">
        <f>IF(K24=0,0,IF(K24&lt;88,0,IF(K24&gt;215,70,LOOKUP(K24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7" s="18" t="str">
        <f t="shared" si="35"/>
        <v>*</v>
      </c>
      <c r="R157" s="18">
        <f>IF(K24=0,0,IF(K24&lt;110,0,IF(K24&gt;245,70,LOOKUP(K24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7" s="18">
        <f>IF(K24=0,0,IF(K24&lt;100,0,IF(K24&gt;230,70,LOOKUP(K24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7" s="18" t="str">
        <f t="shared" si="36"/>
        <v>*</v>
      </c>
      <c r="U157" s="18">
        <f>IF(K24=0,0,IF(K24&lt;118,0,IF(K24&gt;255,70,LOOKUP(K24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7" s="18">
        <f>IF(K24=0,0,IF(K24&lt;107,0,IF(K24&gt;245,70,LOOKUP(K24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7" s="18" t="str">
        <f t="shared" si="37"/>
        <v>*</v>
      </c>
      <c r="X157" s="18">
        <f>IF(K24=0,0,IF(K24&lt;130,0,IF(K24&gt;260,70,LOOKUP(K24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7" s="18">
        <f>IF(K24=0,0,IF(K24&lt;116,0,IF(K24&gt;250,70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7" s="18" t="str">
        <f t="shared" si="38"/>
        <v>*</v>
      </c>
      <c r="AA157" s="18">
        <f>IF(K24=0,0,IF(K24&lt;140,0,IF(K24&gt;265,70,LOOKUP(K24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7" s="18">
        <f>IF(K24=0,0,IF(K24&lt;116,0,IF(K24&gt;255,70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7" s="18" t="str">
        <f t="shared" si="39"/>
        <v>*</v>
      </c>
      <c r="AD157" s="18">
        <f>IF(K24=0,0,IF(K24&lt;145,0,IF(K24&gt;270,70,LOOKUP(K24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7" s="18">
        <f>IF(K24=0,0,IF(K24&lt;116,0,IF(K24&gt;255,70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7" s="18" t="str">
        <f t="shared" si="40"/>
        <v>*</v>
      </c>
      <c r="AG157" s="18">
        <f>IF(K24=0,0,IF(K24&lt;155,0,IF(K24&gt;273,70,LOOKUP(K24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7" s="18">
        <f>IF(K24=0,0,IF(K24&lt;132,0,IF(K24&gt;258,70,LOOKUP(K24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7" s="18" t="str">
        <f t="shared" si="41"/>
        <v>*</v>
      </c>
      <c r="AJ157" s="18">
        <f>IF(K24=0,0,IF(K24&lt;165,0,IF(K24&gt;275,70,LOOKUP(K24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7" s="18">
        <f>IF(K24=0,0,IF(K24&lt;132,0,IF(K24&gt;258,70,LOOKUP(K24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7" s="18" t="str">
        <f t="shared" si="42"/>
        <v>*</v>
      </c>
    </row>
    <row r="158" spans="3:38" ht="12.75" hidden="1" x14ac:dyDescent="0.2">
      <c r="C158" s="15"/>
      <c r="D158" s="16"/>
      <c r="E158" s="18" t="str">
        <f t="shared" si="31"/>
        <v>*</v>
      </c>
      <c r="F158" s="18">
        <f>IF(K25=0,0,IF(K25&lt;65,0,IF(K25&gt;195,70,LOOKUP(K25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8" s="18">
        <f>IF(K25=0,0,IF(K25&lt;53,0,IF(K25&gt;180,70,LOOKUP(K25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8" s="18" t="str">
        <f t="shared" si="32"/>
        <v>*</v>
      </c>
      <c r="I158" s="18">
        <f>IF(K25=0,0,IF(K25&lt;70,0,IF(K25&gt;200,70,LOOKUP(K25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8" s="18">
        <f>IF(K25=0,0,IF(K25&lt;58,0,IF(K25&gt;185,70,LOOKUP(K25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8" s="18" t="str">
        <f t="shared" si="33"/>
        <v>*</v>
      </c>
      <c r="L158" s="18">
        <f>IF(K25=0,0,IF(K25&lt;85,0,IF(K25&gt;215,70,LOOKUP(K25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8" s="18">
        <f>IF(K25=0,0,IF(K25&lt;70,0,IF(K25&gt;200,70,LOOKUP(K25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8" s="18" t="str">
        <f t="shared" si="34"/>
        <v>*</v>
      </c>
      <c r="O158" s="18">
        <f>IF(K25=0,0,IF(K25&lt;100,0,IF(K25&gt;230,70,LOOKUP(K25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8" s="18">
        <f>IF(K25=0,0,IF(K25&lt;88,0,IF(K25&gt;215,70,LOOKUP(K25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8" s="18" t="str">
        <f t="shared" si="35"/>
        <v>*</v>
      </c>
      <c r="R158" s="18">
        <f>IF(K25=0,0,IF(K25&lt;110,0,IF(K25&gt;245,70,LOOKUP(K25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8" s="18">
        <f>IF(K25=0,0,IF(K25&lt;100,0,IF(K25&gt;230,70,LOOKUP(K25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8" s="18" t="str">
        <f t="shared" si="36"/>
        <v>*</v>
      </c>
      <c r="U158" s="18">
        <f>IF(K25=0,0,IF(K25&lt;118,0,IF(K25&gt;255,70,LOOKUP(K25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8" s="18">
        <f>IF(K25=0,0,IF(K25&lt;107,0,IF(K25&gt;245,70,LOOKUP(K25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8" s="18" t="str">
        <f t="shared" si="37"/>
        <v>*</v>
      </c>
      <c r="X158" s="18">
        <f>IF(K25=0,0,IF(K25&lt;130,0,IF(K25&gt;260,70,LOOKUP(K25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8" s="18">
        <f>IF(K25=0,0,IF(K25&lt;116,0,IF(K25&gt;250,70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8" s="18" t="str">
        <f t="shared" si="38"/>
        <v>*</v>
      </c>
      <c r="AA158" s="18">
        <f>IF(K25=0,0,IF(K25&lt;140,0,IF(K25&gt;265,70,LOOKUP(K25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8" s="18">
        <f>IF(K25=0,0,IF(K25&lt;116,0,IF(K25&gt;255,70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8" s="18" t="str">
        <f t="shared" si="39"/>
        <v>*</v>
      </c>
      <c r="AD158" s="18">
        <f>IF(K25=0,0,IF(K25&lt;145,0,IF(K25&gt;270,70,LOOKUP(K25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8" s="18">
        <f>IF(K25=0,0,IF(K25&lt;116,0,IF(K25&gt;255,70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8" s="18" t="str">
        <f t="shared" si="40"/>
        <v>*</v>
      </c>
      <c r="AG158" s="18">
        <f>IF(K25=0,0,IF(K25&lt;155,0,IF(K25&gt;273,70,LOOKUP(K25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8" s="18">
        <f>IF(K25=0,0,IF(K25&lt;132,0,IF(K25&gt;258,70,LOOKUP(K25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8" s="18" t="str">
        <f t="shared" si="41"/>
        <v>*</v>
      </c>
      <c r="AJ158" s="18">
        <f>IF(K25=0,0,IF(K25&lt;165,0,IF(K25&gt;275,70,LOOKUP(K25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8" s="18">
        <f>IF(K25=0,0,IF(K25&lt;132,0,IF(K25&gt;258,70,LOOKUP(K25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8" s="18" t="str">
        <f t="shared" si="42"/>
        <v>*</v>
      </c>
    </row>
    <row r="159" spans="3:38" ht="12.75" hidden="1" x14ac:dyDescent="0.2">
      <c r="C159" s="15"/>
      <c r="D159" s="16"/>
      <c r="E159" s="18" t="str">
        <f t="shared" si="31"/>
        <v>*</v>
      </c>
      <c r="F159" s="18">
        <f>IF(K26=0,0,IF(K26&lt;65,0,IF(K26&gt;195,70,LOOKUP(K26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9" s="18">
        <f>IF(K26=0,0,IF(K26&lt;53,0,IF(K26&gt;180,70,LOOKUP(K26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9" s="18" t="str">
        <f t="shared" si="32"/>
        <v>*</v>
      </c>
      <c r="I159" s="18">
        <f>IF(K26=0,0,IF(K26&lt;70,0,IF(K26&gt;200,70,LOOKUP(K26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9" s="18">
        <f>IF(K26=0,0,IF(K26&lt;58,0,IF(K26&gt;185,70,LOOKUP(K26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9" s="18" t="str">
        <f t="shared" si="33"/>
        <v>*</v>
      </c>
      <c r="L159" s="18">
        <f>IF(K26=0,0,IF(K26&lt;85,0,IF(K26&gt;215,70,LOOKUP(K26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9" s="18">
        <f>IF(K26=0,0,IF(K26&lt;70,0,IF(K26&gt;200,70,LOOKUP(K26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9" s="18" t="str">
        <f t="shared" si="34"/>
        <v>*</v>
      </c>
      <c r="O159" s="18">
        <f>IF(K26=0,0,IF(K26&lt;100,0,IF(K26&gt;230,70,LOOKUP(K26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9" s="18">
        <f>IF(K26=0,0,IF(K26&lt;88,0,IF(K26&gt;215,70,LOOKUP(K26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9" s="18" t="str">
        <f t="shared" si="35"/>
        <v>*</v>
      </c>
      <c r="R159" s="18">
        <f>IF(K26=0,0,IF(K26&lt;110,0,IF(K26&gt;245,70,LOOKUP(K26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9" s="18">
        <f>IF(K26=0,0,IF(K26&lt;100,0,IF(K26&gt;230,70,LOOKUP(K26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9" s="18" t="str">
        <f t="shared" si="36"/>
        <v>*</v>
      </c>
      <c r="U159" s="18">
        <f>IF(K26=0,0,IF(K26&lt;118,0,IF(K26&gt;255,70,LOOKUP(K26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9" s="18">
        <f>IF(K26=0,0,IF(K26&lt;107,0,IF(K26&gt;245,70,LOOKUP(K26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9" s="18" t="str">
        <f t="shared" si="37"/>
        <v>*</v>
      </c>
      <c r="X159" s="18">
        <f>IF(K26=0,0,IF(K26&lt;130,0,IF(K26&gt;260,70,LOOKUP(K26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9" s="18">
        <f>IF(K26=0,0,IF(K26&lt;116,0,IF(K26&gt;250,70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9" s="18" t="str">
        <f t="shared" si="38"/>
        <v>*</v>
      </c>
      <c r="AA159" s="18">
        <f>IF(K26=0,0,IF(K26&lt;140,0,IF(K26&gt;265,70,LOOKUP(K26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9" s="18">
        <f>IF(K26=0,0,IF(K26&lt;116,0,IF(K26&gt;255,70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9" s="18" t="str">
        <f t="shared" si="39"/>
        <v>*</v>
      </c>
      <c r="AD159" s="18">
        <f>IF(K26=0,0,IF(K26&lt;145,0,IF(K26&gt;270,70,LOOKUP(K26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9" s="18">
        <f>IF(K26=0,0,IF(K26&lt;116,0,IF(K26&gt;255,70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9" s="18" t="str">
        <f t="shared" si="40"/>
        <v>*</v>
      </c>
      <c r="AG159" s="18">
        <f>IF(K26=0,0,IF(K26&lt;155,0,IF(K26&gt;273,70,LOOKUP(K26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9" s="18">
        <f>IF(K26=0,0,IF(K26&lt;132,0,IF(K26&gt;258,70,LOOKUP(K26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9" s="18" t="str">
        <f t="shared" si="41"/>
        <v>*</v>
      </c>
      <c r="AJ159" s="18">
        <f>IF(K26=0,0,IF(K26&lt;165,0,IF(K26&gt;275,70,LOOKUP(K26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9" s="18">
        <f>IF(K26=0,0,IF(K26&lt;132,0,IF(K26&gt;258,70,LOOKUP(K26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9" s="18" t="str">
        <f t="shared" si="42"/>
        <v>*</v>
      </c>
    </row>
    <row r="160" spans="3:38" ht="12.75" hidden="1" x14ac:dyDescent="0.2">
      <c r="C160" s="15"/>
      <c r="D160" s="16"/>
      <c r="E160" s="18" t="str">
        <f t="shared" si="31"/>
        <v>*</v>
      </c>
      <c r="F160" s="18">
        <f>IF(K27=0,0,IF(K27&lt;65,0,IF(K27&gt;195,70,LOOKUP(K27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0" s="18">
        <f>IF(K27=0,0,IF(K27&lt;53,0,IF(K27&gt;180,70,LOOKUP(K27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0" s="18" t="str">
        <f t="shared" si="32"/>
        <v>*</v>
      </c>
      <c r="I160" s="18">
        <f>IF(K27=0,0,IF(K27&lt;70,0,IF(K27&gt;200,70,LOOKUP(K27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0" s="18">
        <f>IF(K27=0,0,IF(K27&lt;58,0,IF(K27&gt;185,70,LOOKUP(K27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0" s="18" t="str">
        <f t="shared" si="33"/>
        <v>*</v>
      </c>
      <c r="L160" s="18">
        <f>IF(K27=0,0,IF(K27&lt;85,0,IF(K27&gt;215,70,LOOKUP(K27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0" s="18">
        <f>IF(K27=0,0,IF(K27&lt;70,0,IF(K27&gt;200,70,LOOKUP(K27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0" s="18" t="str">
        <f t="shared" si="34"/>
        <v>*</v>
      </c>
      <c r="O160" s="18">
        <f>IF(K27=0,0,IF(K27&lt;100,0,IF(K27&gt;230,70,LOOKUP(K27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0" s="18">
        <f>IF(K27=0,0,IF(K27&lt;88,0,IF(K27&gt;215,70,LOOKUP(K27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0" s="18" t="str">
        <f t="shared" si="35"/>
        <v>*</v>
      </c>
      <c r="R160" s="18">
        <f>IF(K27=0,0,IF(K27&lt;110,0,IF(K27&gt;245,70,LOOKUP(K27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0" s="18">
        <f>IF(K27=0,0,IF(K27&lt;100,0,IF(K27&gt;230,70,LOOKUP(K27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0" s="18" t="str">
        <f t="shared" si="36"/>
        <v>*</v>
      </c>
      <c r="U160" s="18">
        <f>IF(K27=0,0,IF(K27&lt;118,0,IF(K27&gt;255,70,LOOKUP(K27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0" s="18">
        <f>IF(K27=0,0,IF(K27&lt;107,0,IF(K27&gt;245,70,LOOKUP(K27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0" s="18" t="str">
        <f t="shared" si="37"/>
        <v>*</v>
      </c>
      <c r="X160" s="18">
        <f>IF(K27=0,0,IF(K27&lt;130,0,IF(K27&gt;260,70,LOOKUP(K27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0" s="18">
        <f>IF(K27=0,0,IF(K27&lt;116,0,IF(K27&gt;250,70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0" s="18" t="str">
        <f t="shared" si="38"/>
        <v>*</v>
      </c>
      <c r="AA160" s="18">
        <f>IF(K27=0,0,IF(K27&lt;140,0,IF(K27&gt;265,70,LOOKUP(K27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0" s="18">
        <f>IF(K27=0,0,IF(K27&lt;116,0,IF(K27&gt;255,70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0" s="18" t="str">
        <f t="shared" si="39"/>
        <v>*</v>
      </c>
      <c r="AD160" s="18">
        <f>IF(K27=0,0,IF(K27&lt;145,0,IF(K27&gt;270,70,LOOKUP(K27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0" s="18">
        <f>IF(K27=0,0,IF(K27&lt;116,0,IF(K27&gt;255,70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0" s="18" t="str">
        <f t="shared" si="40"/>
        <v>*</v>
      </c>
      <c r="AG160" s="18">
        <f>IF(K27=0,0,IF(K27&lt;155,0,IF(K27&gt;273,70,LOOKUP(K27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0" s="18">
        <f>IF(K27=0,0,IF(K27&lt;132,0,IF(K27&gt;258,70,LOOKUP(K27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0" s="18" t="str">
        <f t="shared" si="41"/>
        <v>*</v>
      </c>
      <c r="AJ160" s="18">
        <f>IF(K27=0,0,IF(K27&lt;165,0,IF(K27&gt;275,70,LOOKUP(K27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0" s="18">
        <f>IF(K27=0,0,IF(K27&lt;132,0,IF(K27&gt;258,70,LOOKUP(K27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0" s="18" t="str">
        <f t="shared" si="42"/>
        <v>*</v>
      </c>
    </row>
    <row r="161" spans="3:38" ht="12.75" hidden="1" x14ac:dyDescent="0.2">
      <c r="C161" s="15"/>
      <c r="D161" s="16"/>
      <c r="E161" s="18" t="str">
        <f t="shared" si="31"/>
        <v>*</v>
      </c>
      <c r="F161" s="18">
        <f>IF(K28=0,0,IF(K28&lt;65,0,IF(K28&gt;195,70,LOOKUP(K28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1" s="18">
        <f>IF(K28=0,0,IF(K28&lt;53,0,IF(K28&gt;180,70,LOOKUP(K28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1" s="18" t="str">
        <f t="shared" si="32"/>
        <v>*</v>
      </c>
      <c r="I161" s="18">
        <f>IF(K28=0,0,IF(K28&lt;70,0,IF(K28&gt;200,70,LOOKUP(K28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1" s="18">
        <f>IF(K28=0,0,IF(K28&lt;58,0,IF(K28&gt;185,70,LOOKUP(K28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1" s="18" t="str">
        <f t="shared" si="33"/>
        <v>*</v>
      </c>
      <c r="L161" s="18">
        <f>IF(K28=0,0,IF(K28&lt;85,0,IF(K28&gt;215,70,LOOKUP(K28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1" s="18">
        <f>IF(K28=0,0,IF(K28&lt;70,0,IF(K28&gt;200,70,LOOKUP(K28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1" s="18" t="str">
        <f t="shared" si="34"/>
        <v>*</v>
      </c>
      <c r="O161" s="18">
        <f>IF(K28=0,0,IF(K28&lt;100,0,IF(K28&gt;230,70,LOOKUP(K28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1" s="18">
        <f>IF(K28=0,0,IF(K28&lt;88,0,IF(K28&gt;215,70,LOOKUP(K28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1" s="18" t="str">
        <f t="shared" si="35"/>
        <v>*</v>
      </c>
      <c r="R161" s="18">
        <f>IF(K28=0,0,IF(K28&lt;110,0,IF(K28&gt;245,70,LOOKUP(K28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1" s="18">
        <f>IF(K28=0,0,IF(K28&lt;100,0,IF(K28&gt;230,70,LOOKUP(K28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1" s="18" t="str">
        <f t="shared" si="36"/>
        <v>*</v>
      </c>
      <c r="U161" s="18">
        <f>IF(K28=0,0,IF(K28&lt;118,0,IF(K28&gt;255,70,LOOKUP(K28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1" s="18">
        <f>IF(K28=0,0,IF(K28&lt;107,0,IF(K28&gt;245,70,LOOKUP(K28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1" s="18" t="str">
        <f t="shared" si="37"/>
        <v>*</v>
      </c>
      <c r="X161" s="18">
        <f>IF(K28=0,0,IF(K28&lt;130,0,IF(K28&gt;260,70,LOOKUP(K28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1" s="18">
        <f>IF(K28=0,0,IF(K28&lt;116,0,IF(K28&gt;250,70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1" s="18" t="str">
        <f t="shared" si="38"/>
        <v>*</v>
      </c>
      <c r="AA161" s="18">
        <f>IF(K28=0,0,IF(K28&lt;140,0,IF(K28&gt;265,70,LOOKUP(K28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1" s="18">
        <f>IF(K28=0,0,IF(K28&lt;116,0,IF(K28&gt;255,70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1" s="18" t="str">
        <f t="shared" si="39"/>
        <v>*</v>
      </c>
      <c r="AD161" s="18">
        <f>IF(K28=0,0,IF(K28&lt;145,0,IF(K28&gt;270,70,LOOKUP(K28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1" s="18">
        <f>IF(K28=0,0,IF(K28&lt;116,0,IF(K28&gt;255,70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1" s="18" t="str">
        <f t="shared" si="40"/>
        <v>*</v>
      </c>
      <c r="AG161" s="18">
        <f>IF(K28=0,0,IF(K28&lt;155,0,IF(K28&gt;273,70,LOOKUP(K28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1" s="18">
        <f>IF(K28=0,0,IF(K28&lt;132,0,IF(K28&gt;258,70,LOOKUP(K28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1" s="18" t="str">
        <f t="shared" si="41"/>
        <v>*</v>
      </c>
      <c r="AJ161" s="18">
        <f>IF(K28=0,0,IF(K28&lt;165,0,IF(K28&gt;275,70,LOOKUP(K28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1" s="18">
        <f>IF(K28=0,0,IF(K28&lt;132,0,IF(K28&gt;258,70,LOOKUP(K28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1" s="18" t="str">
        <f t="shared" si="42"/>
        <v>*</v>
      </c>
    </row>
    <row r="162" spans="3:38" ht="12.75" hidden="1" x14ac:dyDescent="0.2">
      <c r="C162" s="15"/>
      <c r="D162" s="16"/>
      <c r="E162" s="18" t="str">
        <f t="shared" si="31"/>
        <v>*</v>
      </c>
      <c r="F162" s="18">
        <f>IF(K29=0,0,IF(K29&lt;65,0,IF(K29&gt;195,70,LOOKUP(K29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2" s="18">
        <f>IF(K29=0,0,IF(K29&lt;53,0,IF(K29&gt;180,70,LOOKUP(K29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2" s="18" t="str">
        <f t="shared" si="32"/>
        <v>*</v>
      </c>
      <c r="I162" s="18">
        <f>IF(K29=0,0,IF(K29&lt;70,0,IF(K29&gt;200,70,LOOKUP(K29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2" s="18">
        <f>IF(K29=0,0,IF(K29&lt;58,0,IF(K29&gt;185,70,LOOKUP(K29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2" s="18" t="str">
        <f t="shared" si="33"/>
        <v>*</v>
      </c>
      <c r="L162" s="18">
        <f>IF(K29=0,0,IF(K29&lt;85,0,IF(K29&gt;215,70,LOOKUP(K29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2" s="18">
        <f>IF(K29=0,0,IF(K29&lt;70,0,IF(K29&gt;200,70,LOOKUP(K29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2" s="18" t="str">
        <f t="shared" si="34"/>
        <v>*</v>
      </c>
      <c r="O162" s="18">
        <f>IF(K29=0,0,IF(K29&lt;100,0,IF(K29&gt;230,70,LOOKUP(K29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2" s="18">
        <f>IF(K29=0,0,IF(K29&lt;88,0,IF(K29&gt;215,70,LOOKUP(K29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2" s="18" t="str">
        <f t="shared" si="35"/>
        <v>*</v>
      </c>
      <c r="R162" s="18">
        <f>IF(K29=0,0,IF(K29&lt;110,0,IF(K29&gt;245,70,LOOKUP(K29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2" s="18">
        <f>IF(K29=0,0,IF(K29&lt;100,0,IF(K29&gt;230,70,LOOKUP(K29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2" s="18" t="str">
        <f t="shared" si="36"/>
        <v>*</v>
      </c>
      <c r="U162" s="18">
        <f>IF(K29=0,0,IF(K29&lt;118,0,IF(K29&gt;255,70,LOOKUP(K29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2" s="18">
        <f>IF(K29=0,0,IF(K29&lt;107,0,IF(K29&gt;245,70,LOOKUP(K29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2" s="18" t="str">
        <f t="shared" si="37"/>
        <v>*</v>
      </c>
      <c r="X162" s="18">
        <f>IF(K29=0,0,IF(K29&lt;130,0,IF(K29&gt;260,70,LOOKUP(K29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2" s="18">
        <f>IF(K29=0,0,IF(K29&lt;116,0,IF(K29&gt;250,70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2" s="18" t="str">
        <f t="shared" si="38"/>
        <v>*</v>
      </c>
      <c r="AA162" s="18">
        <f>IF(K29=0,0,IF(K29&lt;140,0,IF(K29&gt;265,70,LOOKUP(K29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2" s="18">
        <f>IF(K29=0,0,IF(K29&lt;116,0,IF(K29&gt;255,70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2" s="18" t="str">
        <f t="shared" si="39"/>
        <v>*</v>
      </c>
      <c r="AD162" s="18">
        <f>IF(K29=0,0,IF(K29&lt;145,0,IF(K29&gt;270,70,LOOKUP(K29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2" s="18">
        <f>IF(K29=0,0,IF(K29&lt;116,0,IF(K29&gt;255,70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2" s="18" t="str">
        <f t="shared" si="40"/>
        <v>*</v>
      </c>
      <c r="AG162" s="18">
        <f>IF(K29=0,0,IF(K29&lt;155,0,IF(K29&gt;273,70,LOOKUP(K29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2" s="18">
        <f>IF(K29=0,0,IF(K29&lt;132,0,IF(K29&gt;258,70,LOOKUP(K29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2" s="18" t="str">
        <f t="shared" si="41"/>
        <v>*</v>
      </c>
      <c r="AJ162" s="18">
        <f>IF(K29=0,0,IF(K29&lt;165,0,IF(K29&gt;275,70,LOOKUP(K29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2" s="18">
        <f>IF(K29=0,0,IF(K29&lt;132,0,IF(K29&gt;258,70,LOOKUP(K29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2" s="18" t="str">
        <f t="shared" si="42"/>
        <v>*</v>
      </c>
    </row>
    <row r="163" spans="3:38" ht="12.75" hidden="1" x14ac:dyDescent="0.2">
      <c r="C163" s="15"/>
      <c r="D163" s="16"/>
      <c r="E163" s="18" t="str">
        <f t="shared" si="31"/>
        <v>*</v>
      </c>
      <c r="F163" s="18">
        <f>IF(K30=0,0,IF(K30&lt;65,0,IF(K30&gt;195,70,LOOKUP(K30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3" s="18">
        <f>IF(K30=0,0,IF(K30&lt;53,0,IF(K30&gt;180,70,LOOKUP(K30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3" s="18" t="str">
        <f t="shared" si="32"/>
        <v>*</v>
      </c>
      <c r="I163" s="18">
        <f>IF(K30=0,0,IF(K30&lt;70,0,IF(K30&gt;200,70,LOOKUP(K30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3" s="18">
        <f>IF(K30=0,0,IF(K30&lt;58,0,IF(K30&gt;185,70,LOOKUP(K30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3" s="18" t="str">
        <f t="shared" si="33"/>
        <v>*</v>
      </c>
      <c r="L163" s="18">
        <f>IF(K30=0,0,IF(K30&lt;85,0,IF(K30&gt;215,70,LOOKUP(K30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3" s="18">
        <f>IF(K30=0,0,IF(K30&lt;70,0,IF(K30&gt;200,70,LOOKUP(K30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3" s="18" t="str">
        <f t="shared" si="34"/>
        <v>*</v>
      </c>
      <c r="O163" s="18">
        <f>IF(K30=0,0,IF(K30&lt;100,0,IF(K30&gt;230,70,LOOKUP(K30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3" s="18">
        <f>IF(K30=0,0,IF(K30&lt;88,0,IF(K30&gt;215,70,LOOKUP(K30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3" s="18" t="str">
        <f t="shared" si="35"/>
        <v>*</v>
      </c>
      <c r="R163" s="18">
        <f>IF(K30=0,0,IF(K30&lt;110,0,IF(K30&gt;245,70,LOOKUP(K30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3" s="18">
        <f>IF(K30=0,0,IF(K30&lt;100,0,IF(K30&gt;230,70,LOOKUP(K30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3" s="18" t="str">
        <f t="shared" si="36"/>
        <v>*</v>
      </c>
      <c r="U163" s="18">
        <f>IF(K30=0,0,IF(K30&lt;118,0,IF(K30&gt;255,70,LOOKUP(K30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3" s="18">
        <f>IF(K30=0,0,IF(K30&lt;107,0,IF(K30&gt;245,70,LOOKUP(K30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3" s="18" t="str">
        <f t="shared" si="37"/>
        <v>*</v>
      </c>
      <c r="X163" s="18">
        <f>IF(K30=0,0,IF(K30&lt;130,0,IF(K30&gt;260,70,LOOKUP(K30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3" s="18">
        <f>IF(K30=0,0,IF(K30&lt;116,0,IF(K30&gt;250,70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3" s="18" t="str">
        <f t="shared" si="38"/>
        <v>*</v>
      </c>
      <c r="AA163" s="18">
        <f>IF(K30=0,0,IF(K30&lt;140,0,IF(K30&gt;265,70,LOOKUP(K30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3" s="18">
        <f>IF(K30=0,0,IF(K30&lt;116,0,IF(K30&gt;255,70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3" s="18" t="str">
        <f t="shared" si="39"/>
        <v>*</v>
      </c>
      <c r="AD163" s="18">
        <f>IF(K30=0,0,IF(K30&lt;145,0,IF(K30&gt;270,70,LOOKUP(K30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3" s="18">
        <f>IF(K30=0,0,IF(K30&lt;116,0,IF(K30&gt;255,70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3" s="18" t="str">
        <f t="shared" si="40"/>
        <v>*</v>
      </c>
      <c r="AG163" s="18">
        <f>IF(K30=0,0,IF(K30&lt;155,0,IF(K30&gt;273,70,LOOKUP(K30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3" s="18">
        <f>IF(K30=0,0,IF(K30&lt;132,0,IF(K30&gt;258,70,LOOKUP(K30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3" s="18" t="str">
        <f t="shared" si="41"/>
        <v>*</v>
      </c>
      <c r="AJ163" s="18">
        <f>IF(K30=0,0,IF(K30&lt;165,0,IF(K30&gt;275,70,LOOKUP(K30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3" s="18">
        <f>IF(K30=0,0,IF(K30&lt;132,0,IF(K30&gt;258,70,LOOKUP(K30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3" s="18" t="str">
        <f t="shared" si="42"/>
        <v>*</v>
      </c>
    </row>
    <row r="164" spans="3:38" ht="12.75" hidden="1" x14ac:dyDescent="0.2">
      <c r="C164" s="15"/>
      <c r="D164" s="16"/>
      <c r="E164" s="18" t="str">
        <f t="shared" si="31"/>
        <v>*</v>
      </c>
      <c r="F164" s="18">
        <f>IF(K31=0,0,IF(K31&lt;65,0,IF(K31&gt;195,70,LOOKUP(K31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4" s="18">
        <f>IF(K31=0,0,IF(K31&lt;53,0,IF(K31&gt;180,70,LOOKUP(K31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4" s="18" t="str">
        <f t="shared" si="32"/>
        <v>*</v>
      </c>
      <c r="I164" s="18">
        <f>IF(K31=0,0,IF(K31&lt;70,0,IF(K31&gt;200,70,LOOKUP(K31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4" s="18">
        <f>IF(K31=0,0,IF(K31&lt;58,0,IF(K31&gt;185,70,LOOKUP(K31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4" s="18" t="str">
        <f t="shared" si="33"/>
        <v>*</v>
      </c>
      <c r="L164" s="18">
        <f>IF(K31=0,0,IF(K31&lt;85,0,IF(K31&gt;215,70,LOOKUP(K31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4" s="18">
        <f>IF(K31=0,0,IF(K31&lt;70,0,IF(K31&gt;200,70,LOOKUP(K31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4" s="18" t="str">
        <f t="shared" si="34"/>
        <v>*</v>
      </c>
      <c r="O164" s="18">
        <f>IF(K31=0,0,IF(K31&lt;100,0,IF(K31&gt;230,70,LOOKUP(K31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4" s="18">
        <f>IF(K31=0,0,IF(K31&lt;88,0,IF(K31&gt;215,70,LOOKUP(K31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4" s="18" t="str">
        <f t="shared" si="35"/>
        <v>*</v>
      </c>
      <c r="R164" s="18">
        <f>IF(K31=0,0,IF(K31&lt;110,0,IF(K31&gt;245,70,LOOKUP(K31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4" s="18">
        <f>IF(K31=0,0,IF(K31&lt;100,0,IF(K31&gt;230,70,LOOKUP(K31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4" s="18" t="str">
        <f t="shared" si="36"/>
        <v>*</v>
      </c>
      <c r="U164" s="18">
        <f>IF(K31=0,0,IF(K31&lt;118,0,IF(K31&gt;255,70,LOOKUP(K31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4" s="18">
        <f>IF(K31=0,0,IF(K31&lt;107,0,IF(K31&gt;245,70,LOOKUP(K31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4" s="18" t="str">
        <f t="shared" si="37"/>
        <v>*</v>
      </c>
      <c r="X164" s="18">
        <f>IF(K31=0,0,IF(K31&lt;130,0,IF(K31&gt;260,70,LOOKUP(K31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4" s="18">
        <f>IF(K31=0,0,IF(K31&lt;116,0,IF(K31&gt;250,70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4" s="18" t="str">
        <f t="shared" si="38"/>
        <v>*</v>
      </c>
      <c r="AA164" s="18">
        <f>IF(K31=0,0,IF(K31&lt;140,0,IF(K31&gt;265,70,LOOKUP(K31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4" s="18">
        <f>IF(K31=0,0,IF(K31&lt;116,0,IF(K31&gt;255,70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4" s="18" t="str">
        <f t="shared" si="39"/>
        <v>*</v>
      </c>
      <c r="AD164" s="18">
        <f>IF(K31=0,0,IF(K31&lt;145,0,IF(K31&gt;270,70,LOOKUP(K31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4" s="18">
        <f>IF(K31=0,0,IF(K31&lt;116,0,IF(K31&gt;255,70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4" s="18" t="str">
        <f t="shared" si="40"/>
        <v>*</v>
      </c>
      <c r="AG164" s="18">
        <f>IF(K31=0,0,IF(K31&lt;155,0,IF(K31&gt;273,70,LOOKUP(K31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4" s="18">
        <f>IF(K31=0,0,IF(K31&lt;132,0,IF(K31&gt;258,70,LOOKUP(K31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4" s="18" t="str">
        <f t="shared" si="41"/>
        <v>*</v>
      </c>
      <c r="AJ164" s="18">
        <f>IF(K31=0,0,IF(K31&lt;165,0,IF(K31&gt;275,70,LOOKUP(K31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4" s="18">
        <f>IF(K31=0,0,IF(K31&lt;132,0,IF(K31&gt;258,70,LOOKUP(K31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4" s="18" t="str">
        <f t="shared" si="42"/>
        <v>*</v>
      </c>
    </row>
    <row r="165" spans="3:38" ht="12.75" hidden="1" x14ac:dyDescent="0.2">
      <c r="C165" s="15"/>
      <c r="D165" s="16"/>
      <c r="E165" s="18" t="str">
        <f t="shared" si="31"/>
        <v>*</v>
      </c>
      <c r="F165" s="18">
        <f>IF(K32=0,0,IF(K32&lt;65,0,IF(K32&gt;195,70,LOOKUP(K32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5" s="18">
        <f>IF(K32=0,0,IF(K32&lt;53,0,IF(K32&gt;180,70,LOOKUP(K32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5" s="18" t="str">
        <f t="shared" si="32"/>
        <v>*</v>
      </c>
      <c r="I165" s="18">
        <f>IF(K32=0,0,IF(K32&lt;70,0,IF(K32&gt;200,70,LOOKUP(K32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5" s="18">
        <f>IF(K32=0,0,IF(K32&lt;58,0,IF(K32&gt;185,70,LOOKUP(K32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5" s="18" t="str">
        <f t="shared" si="33"/>
        <v>*</v>
      </c>
      <c r="L165" s="18">
        <f>IF(K32=0,0,IF(K32&lt;85,0,IF(K32&gt;215,70,LOOKUP(K32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5" s="18">
        <f>IF(K32=0,0,IF(K32&lt;70,0,IF(K32&gt;200,70,LOOKUP(K32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5" s="18" t="str">
        <f t="shared" si="34"/>
        <v>*</v>
      </c>
      <c r="O165" s="18">
        <f>IF(K32=0,0,IF(K32&lt;100,0,IF(K32&gt;230,70,LOOKUP(K32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5" s="18">
        <f>IF(K32=0,0,IF(K32&lt;88,0,IF(K32&gt;215,70,LOOKUP(K32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5" s="18" t="str">
        <f t="shared" si="35"/>
        <v>*</v>
      </c>
      <c r="R165" s="18">
        <f>IF(K32=0,0,IF(K32&lt;110,0,IF(K32&gt;245,70,LOOKUP(K32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5" s="18">
        <f>IF(K32=0,0,IF(K32&lt;100,0,IF(K32&gt;230,70,LOOKUP(K32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5" s="18" t="str">
        <f t="shared" si="36"/>
        <v>*</v>
      </c>
      <c r="U165" s="18">
        <f>IF(K32=0,0,IF(K32&lt;118,0,IF(K32&gt;255,70,LOOKUP(K32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5" s="18">
        <f>IF(K32=0,0,IF(K32&lt;107,0,IF(K32&gt;245,70,LOOKUP(K32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5" s="18" t="str">
        <f t="shared" si="37"/>
        <v>*</v>
      </c>
      <c r="X165" s="18">
        <f>IF(K32=0,0,IF(K32&lt;130,0,IF(K32&gt;260,70,LOOKUP(K32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5" s="18">
        <f>IF(K32=0,0,IF(K32&lt;116,0,IF(K32&gt;250,70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5" s="18" t="str">
        <f t="shared" si="38"/>
        <v>*</v>
      </c>
      <c r="AA165" s="18">
        <f>IF(K32=0,0,IF(K32&lt;140,0,IF(K32&gt;265,70,LOOKUP(K32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5" s="18">
        <f>IF(K32=0,0,IF(K32&lt;116,0,IF(K32&gt;255,70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5" s="18" t="str">
        <f t="shared" si="39"/>
        <v>*</v>
      </c>
      <c r="AD165" s="18">
        <f>IF(K32=0,0,IF(K32&lt;145,0,IF(K32&gt;270,70,LOOKUP(K32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5" s="18">
        <f>IF(K32=0,0,IF(K32&lt;116,0,IF(K32&gt;255,70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5" s="18" t="str">
        <f t="shared" si="40"/>
        <v>*</v>
      </c>
      <c r="AG165" s="18">
        <f>IF(K32=0,0,IF(K32&lt;155,0,IF(K32&gt;273,70,LOOKUP(K32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5" s="18">
        <f>IF(K32=0,0,IF(K32&lt;132,0,IF(K32&gt;258,70,LOOKUP(K32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5" s="18" t="str">
        <f t="shared" si="41"/>
        <v>*</v>
      </c>
      <c r="AJ165" s="18">
        <f>IF(K32=0,0,IF(K32&lt;165,0,IF(K32&gt;275,70,LOOKUP(K32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5" s="18">
        <f>IF(K32=0,0,IF(K32&lt;132,0,IF(K32&gt;258,70,LOOKUP(K32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5" s="18" t="str">
        <f t="shared" si="42"/>
        <v>*</v>
      </c>
    </row>
    <row r="166" spans="3:38" ht="12.75" hidden="1" x14ac:dyDescent="0.2">
      <c r="C166" s="15"/>
      <c r="D166" s="16"/>
      <c r="E166" s="18" t="str">
        <f t="shared" si="31"/>
        <v>*</v>
      </c>
      <c r="F166" s="18">
        <f>IF(K33=0,0,IF(K33&lt;65,0,IF(K33&gt;195,70,LOOKUP(K33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6" s="18">
        <f>IF(K33=0,0,IF(K33&lt;53,0,IF(K33&gt;180,70,LOOKUP(K33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6" s="18" t="str">
        <f t="shared" si="32"/>
        <v>*</v>
      </c>
      <c r="I166" s="18">
        <f>IF(K33=0,0,IF(K33&lt;70,0,IF(K33&gt;200,70,LOOKUP(K33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6" s="18">
        <f>IF(K33=0,0,IF(K33&lt;58,0,IF(K33&gt;185,70,LOOKUP(K33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6" s="18" t="str">
        <f t="shared" si="33"/>
        <v>*</v>
      </c>
      <c r="L166" s="18">
        <f>IF(K33=0,0,IF(K33&lt;85,0,IF(K33&gt;215,70,LOOKUP(K33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6" s="18">
        <f>IF(K33=0,0,IF(K33&lt;70,0,IF(K33&gt;200,70,LOOKUP(K33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6" s="18" t="str">
        <f t="shared" si="34"/>
        <v>*</v>
      </c>
      <c r="O166" s="18">
        <f>IF(K33=0,0,IF(K33&lt;100,0,IF(K33&gt;230,70,LOOKUP(K33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6" s="18">
        <f>IF(K33=0,0,IF(K33&lt;88,0,IF(K33&gt;215,70,LOOKUP(K33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6" s="18" t="str">
        <f t="shared" si="35"/>
        <v>*</v>
      </c>
      <c r="R166" s="18">
        <f>IF(K33=0,0,IF(K33&lt;110,0,IF(K33&gt;245,70,LOOKUP(K33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6" s="18">
        <f>IF(K33=0,0,IF(K33&lt;100,0,IF(K33&gt;230,70,LOOKUP(K33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6" s="18" t="str">
        <f t="shared" si="36"/>
        <v>*</v>
      </c>
      <c r="U166" s="18">
        <f>IF(K33=0,0,IF(K33&lt;118,0,IF(K33&gt;255,70,LOOKUP(K33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6" s="18">
        <f>IF(K33=0,0,IF(K33&lt;107,0,IF(K33&gt;245,70,LOOKUP(K33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6" s="18" t="str">
        <f t="shared" si="37"/>
        <v>*</v>
      </c>
      <c r="X166" s="18">
        <f>IF(K33=0,0,IF(K33&lt;130,0,IF(K33&gt;260,70,LOOKUP(K33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6" s="18">
        <f>IF(K33=0,0,IF(K33&lt;116,0,IF(K33&gt;250,70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6" s="18" t="str">
        <f t="shared" si="38"/>
        <v>*</v>
      </c>
      <c r="AA166" s="18">
        <f>IF(K33=0,0,IF(K33&lt;140,0,IF(K33&gt;265,70,LOOKUP(K33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6" s="18">
        <f>IF(K33=0,0,IF(K33&lt;116,0,IF(K33&gt;255,70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6" s="18" t="str">
        <f t="shared" si="39"/>
        <v>*</v>
      </c>
      <c r="AD166" s="18">
        <f>IF(K33=0,0,IF(K33&lt;145,0,IF(K33&gt;270,70,LOOKUP(K33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6" s="18">
        <f>IF(K33=0,0,IF(K33&lt;116,0,IF(K33&gt;255,70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6" s="18" t="str">
        <f t="shared" si="40"/>
        <v>*</v>
      </c>
      <c r="AG166" s="18">
        <f>IF(K33=0,0,IF(K33&lt;155,0,IF(K33&gt;273,70,LOOKUP(K33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6" s="18">
        <f>IF(K33=0,0,IF(K33&lt;132,0,IF(K33&gt;258,70,LOOKUP(K33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6" s="18" t="str">
        <f t="shared" si="41"/>
        <v>*</v>
      </c>
      <c r="AJ166" s="18">
        <f>IF(K33=0,0,IF(K33&lt;165,0,IF(K33&gt;275,70,LOOKUP(K33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6" s="18">
        <f>IF(K33=0,0,IF(K33&lt;132,0,IF(K33&gt;258,70,LOOKUP(K33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6" s="18" t="str">
        <f t="shared" si="42"/>
        <v>*</v>
      </c>
    </row>
    <row r="167" spans="3:38" ht="12.75" hidden="1" x14ac:dyDescent="0.2">
      <c r="C167" s="15"/>
      <c r="D167" s="16"/>
      <c r="E167" s="18" t="str">
        <f t="shared" si="31"/>
        <v>*</v>
      </c>
      <c r="F167" s="18">
        <f>IF(K34=0,0,IF(K34&lt;65,0,IF(K34&gt;195,70,LOOKUP(K34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7" s="18">
        <f>IF(K34=0,0,IF(K34&lt;53,0,IF(K34&gt;180,70,LOOKUP(K34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7" s="18" t="str">
        <f t="shared" si="32"/>
        <v>*</v>
      </c>
      <c r="I167" s="18">
        <f>IF(K34=0,0,IF(K34&lt;70,0,IF(K34&gt;200,70,LOOKUP(K34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7" s="18">
        <f>IF(K34=0,0,IF(K34&lt;58,0,IF(K34&gt;185,70,LOOKUP(K34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7" s="18" t="str">
        <f t="shared" si="33"/>
        <v>*</v>
      </c>
      <c r="L167" s="18">
        <f>IF(K34=0,0,IF(K34&lt;85,0,IF(K34&gt;215,70,LOOKUP(K34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7" s="18">
        <f>IF(K34=0,0,IF(K34&lt;70,0,IF(K34&gt;200,70,LOOKUP(K34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7" s="18" t="str">
        <f t="shared" si="34"/>
        <v>*</v>
      </c>
      <c r="O167" s="18">
        <f>IF(K34=0,0,IF(K34&lt;100,0,IF(K34&gt;230,70,LOOKUP(K34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7" s="18">
        <f>IF(K34=0,0,IF(K34&lt;88,0,IF(K34&gt;215,70,LOOKUP(K34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7" s="18" t="str">
        <f t="shared" si="35"/>
        <v>*</v>
      </c>
      <c r="R167" s="18">
        <f>IF(K34=0,0,IF(K34&lt;110,0,IF(K34&gt;245,70,LOOKUP(K34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7" s="18">
        <f>IF(K34=0,0,IF(K34&lt;100,0,IF(K34&gt;230,70,LOOKUP(K34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7" s="18" t="str">
        <f t="shared" si="36"/>
        <v>*</v>
      </c>
      <c r="U167" s="18">
        <f>IF(K34=0,0,IF(K34&lt;118,0,IF(K34&gt;255,70,LOOKUP(K34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7" s="18">
        <f>IF(K34=0,0,IF(K34&lt;107,0,IF(K34&gt;245,70,LOOKUP(K34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7" s="18" t="str">
        <f t="shared" si="37"/>
        <v>*</v>
      </c>
      <c r="X167" s="18">
        <f>IF(K34=0,0,IF(K34&lt;130,0,IF(K34&gt;260,70,LOOKUP(K34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7" s="18">
        <f>IF(K34=0,0,IF(K34&lt;116,0,IF(K34&gt;250,70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7" s="18" t="str">
        <f t="shared" si="38"/>
        <v>*</v>
      </c>
      <c r="AA167" s="18">
        <f>IF(K34=0,0,IF(K34&lt;140,0,IF(K34&gt;265,70,LOOKUP(K34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7" s="18">
        <f>IF(K34=0,0,IF(K34&lt;116,0,IF(K34&gt;255,70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7" s="18" t="str">
        <f t="shared" si="39"/>
        <v>*</v>
      </c>
      <c r="AD167" s="18">
        <f>IF(K34=0,0,IF(K34&lt;145,0,IF(K34&gt;270,70,LOOKUP(K34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7" s="18">
        <f>IF(K34=0,0,IF(K34&lt;116,0,IF(K34&gt;255,70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7" s="18" t="str">
        <f t="shared" si="40"/>
        <v>*</v>
      </c>
      <c r="AG167" s="18">
        <f>IF(K34=0,0,IF(K34&lt;155,0,IF(K34&gt;273,70,LOOKUP(K34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7" s="18">
        <f>IF(K34=0,0,IF(K34&lt;132,0,IF(K34&gt;258,70,LOOKUP(K34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7" s="18" t="str">
        <f t="shared" si="41"/>
        <v>*</v>
      </c>
      <c r="AJ167" s="18">
        <f>IF(K34=0,0,IF(K34&lt;165,0,IF(K34&gt;275,70,LOOKUP(K34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7" s="18">
        <f>IF(K34=0,0,IF(K34&lt;132,0,IF(K34&gt;258,70,LOOKUP(K34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7" s="18" t="str">
        <f t="shared" si="42"/>
        <v>*</v>
      </c>
    </row>
    <row r="168" spans="3:38" ht="12.75" hidden="1" x14ac:dyDescent="0.2">
      <c r="C168" s="15"/>
      <c r="D168" s="16"/>
      <c r="E168" s="18" t="str">
        <f t="shared" si="31"/>
        <v>*</v>
      </c>
      <c r="F168" s="18">
        <f>IF(K35=0,0,IF(K35&lt;65,0,IF(K35&gt;195,70,LOOKUP(K35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8" s="18">
        <f>IF(K35=0,0,IF(K35&lt;53,0,IF(K35&gt;180,70,LOOKUP(K35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8" s="18" t="str">
        <f t="shared" si="32"/>
        <v>*</v>
      </c>
      <c r="I168" s="18">
        <f>IF(K35=0,0,IF(K35&lt;70,0,IF(K35&gt;200,70,LOOKUP(K35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8" s="18">
        <f>IF(K35=0,0,IF(K35&lt;58,0,IF(K35&gt;185,70,LOOKUP(K35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8" s="18" t="str">
        <f t="shared" si="33"/>
        <v>*</v>
      </c>
      <c r="L168" s="18">
        <f>IF(K35=0,0,IF(K35&lt;85,0,IF(K35&gt;215,70,LOOKUP(K35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8" s="18">
        <f>IF(K35=0,0,IF(K35&lt;70,0,IF(K35&gt;200,70,LOOKUP(K35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8" s="18" t="str">
        <f t="shared" si="34"/>
        <v>*</v>
      </c>
      <c r="O168" s="18">
        <f>IF(K35=0,0,IF(K35&lt;100,0,IF(K35&gt;230,70,LOOKUP(K35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8" s="18">
        <f>IF(K35=0,0,IF(K35&lt;88,0,IF(K35&gt;215,70,LOOKUP(K35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8" s="18" t="str">
        <f t="shared" si="35"/>
        <v>*</v>
      </c>
      <c r="R168" s="18">
        <f>IF(K35=0,0,IF(K35&lt;110,0,IF(K35&gt;245,70,LOOKUP(K35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8" s="18">
        <f>IF(K35=0,0,IF(K35&lt;100,0,IF(K35&gt;230,70,LOOKUP(K35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8" s="18" t="str">
        <f t="shared" si="36"/>
        <v>*</v>
      </c>
      <c r="U168" s="18">
        <f>IF(K35=0,0,IF(K35&lt;118,0,IF(K35&gt;255,70,LOOKUP(K35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8" s="18">
        <f>IF(K35=0,0,IF(K35&lt;107,0,IF(K35&gt;245,70,LOOKUP(K35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8" s="18" t="str">
        <f t="shared" si="37"/>
        <v>*</v>
      </c>
      <c r="X168" s="18">
        <f>IF(K35=0,0,IF(K35&lt;130,0,IF(K35&gt;260,70,LOOKUP(K35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8" s="18">
        <f>IF(K35=0,0,IF(K35&lt;116,0,IF(K35&gt;250,70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8" s="18" t="str">
        <f t="shared" si="38"/>
        <v>*</v>
      </c>
      <c r="AA168" s="18">
        <f>IF(K35=0,0,IF(K35&lt;140,0,IF(K35&gt;265,70,LOOKUP(K35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8" s="18">
        <f>IF(K35=0,0,IF(K35&lt;116,0,IF(K35&gt;255,70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8" s="18" t="str">
        <f t="shared" si="39"/>
        <v>*</v>
      </c>
      <c r="AD168" s="18">
        <f>IF(K35=0,0,IF(K35&lt;145,0,IF(K35&gt;270,70,LOOKUP(K35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8" s="18">
        <f>IF(K35=0,0,IF(K35&lt;116,0,IF(K35&gt;255,70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8" s="18" t="str">
        <f t="shared" si="40"/>
        <v>*</v>
      </c>
      <c r="AG168" s="18">
        <f>IF(K35=0,0,IF(K35&lt;155,0,IF(K35&gt;273,70,LOOKUP(K35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8" s="18">
        <f>IF(K35=0,0,IF(K35&lt;132,0,IF(K35&gt;258,70,LOOKUP(K35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8" s="18" t="str">
        <f t="shared" si="41"/>
        <v>*</v>
      </c>
      <c r="AJ168" s="18">
        <f>IF(K35=0,0,IF(K35&lt;165,0,IF(K35&gt;275,70,LOOKUP(K35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8" s="18">
        <f>IF(K35=0,0,IF(K35&lt;132,0,IF(K35&gt;258,70,LOOKUP(K35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8" s="18" t="str">
        <f t="shared" si="42"/>
        <v>*</v>
      </c>
    </row>
    <row r="169" spans="3:38" ht="12.75" hidden="1" x14ac:dyDescent="0.2">
      <c r="C169" s="15"/>
      <c r="D169" s="16"/>
      <c r="E169" s="18" t="str">
        <f t="shared" si="31"/>
        <v>*</v>
      </c>
      <c r="F169" s="18">
        <f>IF(K36=0,0,IF(K36&lt;65,0,IF(K36&gt;195,70,LOOKUP(K36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9" s="18">
        <f>IF(K36=0,0,IF(K36&lt;53,0,IF(K36&gt;180,70,LOOKUP(K36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9" s="18" t="str">
        <f t="shared" si="32"/>
        <v>*</v>
      </c>
      <c r="I169" s="18">
        <f>IF(K36=0,0,IF(K36&lt;70,0,IF(K36&gt;200,70,LOOKUP(K36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9" s="18">
        <f>IF(K36=0,0,IF(K36&lt;58,0,IF(K36&gt;185,70,LOOKUP(K36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9" s="18" t="str">
        <f t="shared" si="33"/>
        <v>*</v>
      </c>
      <c r="L169" s="18">
        <f>IF(K36=0,0,IF(K36&lt;85,0,IF(K36&gt;215,70,LOOKUP(K36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9" s="18">
        <f>IF(K36=0,0,IF(K36&lt;70,0,IF(K36&gt;200,70,LOOKUP(K36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9" s="18" t="str">
        <f t="shared" si="34"/>
        <v>*</v>
      </c>
      <c r="O169" s="18">
        <f>IF(K36=0,0,IF(K36&lt;100,0,IF(K36&gt;230,70,LOOKUP(K36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9" s="18">
        <f>IF(K36=0,0,IF(K36&lt;88,0,IF(K36&gt;215,70,LOOKUP(K36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9" s="18" t="str">
        <f t="shared" si="35"/>
        <v>*</v>
      </c>
      <c r="R169" s="18">
        <f>IF(K36=0,0,IF(K36&lt;110,0,IF(K36&gt;245,70,LOOKUP(K36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9" s="18">
        <f>IF(K36=0,0,IF(K36&lt;100,0,IF(K36&gt;230,70,LOOKUP(K36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9" s="18" t="str">
        <f t="shared" si="36"/>
        <v>*</v>
      </c>
      <c r="U169" s="18">
        <f>IF(K36=0,0,IF(K36&lt;118,0,IF(K36&gt;255,70,LOOKUP(K36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9" s="18">
        <f>IF(K36=0,0,IF(K36&lt;107,0,IF(K36&gt;245,70,LOOKUP(K36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9" s="18" t="str">
        <f t="shared" si="37"/>
        <v>*</v>
      </c>
      <c r="X169" s="18">
        <f>IF(K36=0,0,IF(K36&lt;130,0,IF(K36&gt;260,70,LOOKUP(K36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9" s="18">
        <f>IF(K36=0,0,IF(K36&lt;116,0,IF(K36&gt;250,70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9" s="18" t="str">
        <f t="shared" si="38"/>
        <v>*</v>
      </c>
      <c r="AA169" s="18">
        <f>IF(K36=0,0,IF(K36&lt;140,0,IF(K36&gt;265,70,LOOKUP(K36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9" s="18">
        <f>IF(K36=0,0,IF(K36&lt;116,0,IF(K36&gt;255,70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9" s="18" t="str">
        <f t="shared" si="39"/>
        <v>*</v>
      </c>
      <c r="AD169" s="18">
        <f>IF(K36=0,0,IF(K36&lt;145,0,IF(K36&gt;270,70,LOOKUP(K36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9" s="18">
        <f>IF(K36=0,0,IF(K36&lt;116,0,IF(K36&gt;255,70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9" s="18" t="str">
        <f t="shared" si="40"/>
        <v>*</v>
      </c>
      <c r="AG169" s="18">
        <f>IF(K36=0,0,IF(K36&lt;155,0,IF(K36&gt;273,70,LOOKUP(K36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9" s="18">
        <f>IF(K36=0,0,IF(K36&lt;132,0,IF(K36&gt;258,70,LOOKUP(K36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9" s="18" t="str">
        <f t="shared" si="41"/>
        <v>*</v>
      </c>
      <c r="AJ169" s="18">
        <f>IF(K36=0,0,IF(K36&lt;165,0,IF(K36&gt;275,70,LOOKUP(K36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9" s="18">
        <f>IF(K36=0,0,IF(K36&lt;132,0,IF(K36&gt;258,70,LOOKUP(K36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9" s="18" t="str">
        <f t="shared" si="42"/>
        <v>*</v>
      </c>
    </row>
    <row r="170" spans="3:38" ht="12.75" hidden="1" x14ac:dyDescent="0.2">
      <c r="C170" s="15"/>
      <c r="D170" s="16"/>
      <c r="E170" s="18" t="str">
        <f t="shared" si="31"/>
        <v>*</v>
      </c>
      <c r="F170" s="18">
        <f>IF(K37=0,0,IF(K37&lt;65,0,IF(K37&gt;195,70,LOOKUP(K37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0" s="18">
        <f>IF(K37=0,0,IF(K37&lt;53,0,IF(K37&gt;180,70,LOOKUP(K37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0" s="18" t="str">
        <f t="shared" si="32"/>
        <v>*</v>
      </c>
      <c r="I170" s="18">
        <f>IF(K37=0,0,IF(K37&lt;70,0,IF(K37&gt;200,70,LOOKUP(K37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0" s="18">
        <f>IF(K37=0,0,IF(K37&lt;58,0,IF(K37&gt;185,70,LOOKUP(K37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0" s="18" t="str">
        <f t="shared" si="33"/>
        <v>*</v>
      </c>
      <c r="L170" s="18">
        <f>IF(K37=0,0,IF(K37&lt;85,0,IF(K37&gt;215,70,LOOKUP(K37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0" s="18">
        <f>IF(K37=0,0,IF(K37&lt;70,0,IF(K37&gt;200,70,LOOKUP(K37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0" s="18" t="str">
        <f t="shared" si="34"/>
        <v>*</v>
      </c>
      <c r="O170" s="18">
        <f>IF(K37=0,0,IF(K37&lt;100,0,IF(K37&gt;230,70,LOOKUP(K37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0" s="18">
        <f>IF(K37=0,0,IF(K37&lt;88,0,IF(K37&gt;215,70,LOOKUP(K37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0" s="18" t="str">
        <f t="shared" si="35"/>
        <v>*</v>
      </c>
      <c r="R170" s="18">
        <f>IF(K37=0,0,IF(K37&lt;110,0,IF(K37&gt;245,70,LOOKUP(K37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0" s="18">
        <f>IF(K37=0,0,IF(K37&lt;100,0,IF(K37&gt;230,70,LOOKUP(K37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0" s="18" t="str">
        <f t="shared" si="36"/>
        <v>*</v>
      </c>
      <c r="U170" s="18">
        <f>IF(K37=0,0,IF(K37&lt;118,0,IF(K37&gt;255,70,LOOKUP(K37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0" s="18">
        <f>IF(K37=0,0,IF(K37&lt;107,0,IF(K37&gt;245,70,LOOKUP(K37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0" s="18" t="str">
        <f t="shared" si="37"/>
        <v>*</v>
      </c>
      <c r="X170" s="18">
        <f>IF(K37=0,0,IF(K37&lt;130,0,IF(K37&gt;260,70,LOOKUP(K37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0" s="18">
        <f>IF(K37=0,0,IF(K37&lt;116,0,IF(K37&gt;250,70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0" s="18" t="str">
        <f t="shared" si="38"/>
        <v>*</v>
      </c>
      <c r="AA170" s="18">
        <f>IF(K37=0,0,IF(K37&lt;140,0,IF(K37&gt;265,70,LOOKUP(K37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0" s="18">
        <f>IF(K37=0,0,IF(K37&lt;116,0,IF(K37&gt;255,70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0" s="18" t="str">
        <f t="shared" si="39"/>
        <v>*</v>
      </c>
      <c r="AD170" s="18">
        <f>IF(K37=0,0,IF(K37&lt;145,0,IF(K37&gt;270,70,LOOKUP(K37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0" s="18">
        <f>IF(K37=0,0,IF(K37&lt;116,0,IF(K37&gt;255,70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0" s="18" t="str">
        <f t="shared" si="40"/>
        <v>*</v>
      </c>
      <c r="AG170" s="18">
        <f>IF(K37=0,0,IF(K37&lt;155,0,IF(K37&gt;273,70,LOOKUP(K37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0" s="18">
        <f>IF(K37=0,0,IF(K37&lt;132,0,IF(K37&gt;258,70,LOOKUP(K37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0" s="18" t="str">
        <f t="shared" si="41"/>
        <v>*</v>
      </c>
      <c r="AJ170" s="18">
        <f>IF(K37=0,0,IF(K37&lt;165,0,IF(K37&gt;275,70,LOOKUP(K37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0" s="18">
        <f>IF(K37=0,0,IF(K37&lt;132,0,IF(K37&gt;258,70,LOOKUP(K37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0" s="18" t="str">
        <f t="shared" si="42"/>
        <v>*</v>
      </c>
    </row>
    <row r="171" spans="3:38" ht="12.75" hidden="1" x14ac:dyDescent="0.2">
      <c r="C171" s="15"/>
      <c r="D171" s="16"/>
      <c r="E171" s="18" t="str">
        <f t="shared" si="31"/>
        <v>*</v>
      </c>
      <c r="F171" s="18">
        <f>IF(K38=0,0,IF(K38&lt;65,0,IF(K38&gt;195,70,LOOKUP(K38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1" s="18">
        <f>IF(K38=0,0,IF(K38&lt;53,0,IF(K38&gt;180,70,LOOKUP(K38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1" s="18" t="str">
        <f t="shared" si="32"/>
        <v>*</v>
      </c>
      <c r="I171" s="18">
        <f>IF(K38=0,0,IF(K38&lt;70,0,IF(K38&gt;200,70,LOOKUP(K38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1" s="18">
        <f>IF(K38=0,0,IF(K38&lt;58,0,IF(K38&gt;185,70,LOOKUP(K38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1" s="18" t="str">
        <f t="shared" si="33"/>
        <v>*</v>
      </c>
      <c r="L171" s="18">
        <f>IF(K38=0,0,IF(K38&lt;85,0,IF(K38&gt;215,70,LOOKUP(K38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1" s="18">
        <f>IF(K38=0,0,IF(K38&lt;70,0,IF(K38&gt;200,70,LOOKUP(K38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1" s="18" t="str">
        <f t="shared" si="34"/>
        <v>*</v>
      </c>
      <c r="O171" s="18">
        <f>IF(K38=0,0,IF(K38&lt;100,0,IF(K38&gt;230,70,LOOKUP(K38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1" s="18">
        <f>IF(K38=0,0,IF(K38&lt;88,0,IF(K38&gt;215,70,LOOKUP(K38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1" s="18" t="str">
        <f t="shared" si="35"/>
        <v>*</v>
      </c>
      <c r="R171" s="18">
        <f>IF(K38=0,0,IF(K38&lt;110,0,IF(K38&gt;245,70,LOOKUP(K38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1" s="18">
        <f>IF(K38=0,0,IF(K38&lt;100,0,IF(K38&gt;230,70,LOOKUP(K38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1" s="18" t="str">
        <f t="shared" si="36"/>
        <v>*</v>
      </c>
      <c r="U171" s="18">
        <f>IF(K38=0,0,IF(K38&lt;118,0,IF(K38&gt;255,70,LOOKUP(K38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1" s="18">
        <f>IF(K38=0,0,IF(K38&lt;107,0,IF(K38&gt;245,70,LOOKUP(K38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1" s="18" t="str">
        <f t="shared" si="37"/>
        <v>*</v>
      </c>
      <c r="X171" s="18">
        <f>IF(K38=0,0,IF(K38&lt;130,0,IF(K38&gt;260,70,LOOKUP(K38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1" s="18">
        <f>IF(K38=0,0,IF(K38&lt;116,0,IF(K38&gt;250,70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1" s="18" t="str">
        <f t="shared" si="38"/>
        <v>*</v>
      </c>
      <c r="AA171" s="18">
        <f>IF(K38=0,0,IF(K38&lt;140,0,IF(K38&gt;265,70,LOOKUP(K38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1" s="18">
        <f>IF(K38=0,0,IF(K38&lt;116,0,IF(K38&gt;255,70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1" s="18" t="str">
        <f t="shared" si="39"/>
        <v>*</v>
      </c>
      <c r="AD171" s="18">
        <f>IF(K38=0,0,IF(K38&lt;145,0,IF(K38&gt;270,70,LOOKUP(K38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1" s="18">
        <f>IF(K38=0,0,IF(K38&lt;116,0,IF(K38&gt;255,70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1" s="18" t="str">
        <f t="shared" si="40"/>
        <v>*</v>
      </c>
      <c r="AG171" s="18">
        <f>IF(K38=0,0,IF(K38&lt;155,0,IF(K38&gt;273,70,LOOKUP(K38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1" s="18">
        <f>IF(K38=0,0,IF(K38&lt;132,0,IF(K38&gt;258,70,LOOKUP(K38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1" s="18" t="str">
        <f t="shared" si="41"/>
        <v>*</v>
      </c>
      <c r="AJ171" s="18">
        <f>IF(K38=0,0,IF(K38&lt;165,0,IF(K38&gt;275,70,LOOKUP(K38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1" s="18">
        <f>IF(K38=0,0,IF(K38&lt;132,0,IF(K38&gt;258,70,LOOKUP(K38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1" s="18" t="str">
        <f t="shared" si="42"/>
        <v>*</v>
      </c>
    </row>
    <row r="172" spans="3:38" ht="12.75" hidden="1" x14ac:dyDescent="0.2">
      <c r="C172" s="15"/>
      <c r="D172" s="16"/>
      <c r="E172" s="18" t="str">
        <f t="shared" si="31"/>
        <v>*</v>
      </c>
      <c r="F172" s="18">
        <f>IF(K39=0,0,IF(K39&lt;65,0,IF(K39&gt;195,70,LOOKUP(K39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2" s="18">
        <f>IF(K39=0,0,IF(K39&lt;53,0,IF(K39&gt;180,70,LOOKUP(K39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2" s="18" t="str">
        <f t="shared" si="32"/>
        <v>*</v>
      </c>
      <c r="I172" s="18">
        <f>IF(K39=0,0,IF(K39&lt;70,0,IF(K39&gt;200,70,LOOKUP(K39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2" s="18">
        <f>IF(K39=0,0,IF(K39&lt;58,0,IF(K39&gt;185,70,LOOKUP(K39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2" s="18" t="str">
        <f t="shared" si="33"/>
        <v>*</v>
      </c>
      <c r="L172" s="18">
        <f>IF(K39=0,0,IF(K39&lt;85,0,IF(K39&gt;215,70,LOOKUP(K39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2" s="18">
        <f>IF(K39=0,0,IF(K39&lt;70,0,IF(K39&gt;200,70,LOOKUP(K39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2" s="18" t="str">
        <f t="shared" si="34"/>
        <v>*</v>
      </c>
      <c r="O172" s="18">
        <f>IF(K39=0,0,IF(K39&lt;100,0,IF(K39&gt;230,70,LOOKUP(K39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2" s="18">
        <f>IF(K39=0,0,IF(K39&lt;88,0,IF(K39&gt;215,70,LOOKUP(K39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2" s="18" t="str">
        <f t="shared" si="35"/>
        <v>*</v>
      </c>
      <c r="R172" s="18">
        <f>IF(K39=0,0,IF(K39&lt;110,0,IF(K39&gt;245,70,LOOKUP(K39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2" s="18">
        <f>IF(K39=0,0,IF(K39&lt;100,0,IF(K39&gt;230,70,LOOKUP(K39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2" s="18" t="str">
        <f t="shared" si="36"/>
        <v>*</v>
      </c>
      <c r="U172" s="18">
        <f>IF(K39=0,0,IF(K39&lt;118,0,IF(K39&gt;255,70,LOOKUP(K39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2" s="18">
        <f>IF(K39=0,0,IF(K39&lt;107,0,IF(K39&gt;245,70,LOOKUP(K39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2" s="18" t="str">
        <f t="shared" si="37"/>
        <v>*</v>
      </c>
      <c r="X172" s="18">
        <f>IF(K39=0,0,IF(K39&lt;130,0,IF(K39&gt;260,70,LOOKUP(K39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2" s="18">
        <f>IF(K39=0,0,IF(K39&lt;116,0,IF(K39&gt;250,70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2" s="18" t="str">
        <f t="shared" si="38"/>
        <v>*</v>
      </c>
      <c r="AA172" s="18">
        <f>IF(K39=0,0,IF(K39&lt;140,0,IF(K39&gt;265,70,LOOKUP(K39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2" s="18">
        <f>IF(K39=0,0,IF(K39&lt;116,0,IF(K39&gt;255,70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2" s="18" t="str">
        <f t="shared" si="39"/>
        <v>*</v>
      </c>
      <c r="AD172" s="18">
        <f>IF(K39=0,0,IF(K39&lt;145,0,IF(K39&gt;270,70,LOOKUP(K39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2" s="18">
        <f>IF(K39=0,0,IF(K39&lt;116,0,IF(K39&gt;255,70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2" s="18" t="str">
        <f t="shared" si="40"/>
        <v>*</v>
      </c>
      <c r="AG172" s="18">
        <f>IF(K39=0,0,IF(K39&lt;155,0,IF(K39&gt;273,70,LOOKUP(K39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2" s="18">
        <f>IF(K39=0,0,IF(K39&lt;132,0,IF(K39&gt;258,70,LOOKUP(K39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2" s="18" t="str">
        <f t="shared" si="41"/>
        <v>*</v>
      </c>
      <c r="AJ172" s="18">
        <f>IF(K39=0,0,IF(K39&lt;165,0,IF(K39&gt;275,70,LOOKUP(K39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2" s="18">
        <f>IF(K39=0,0,IF(K39&lt;132,0,IF(K39&gt;258,70,LOOKUP(K39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2" s="18" t="str">
        <f t="shared" si="42"/>
        <v>*</v>
      </c>
    </row>
    <row r="173" spans="3:38" ht="12.75" hidden="1" x14ac:dyDescent="0.2">
      <c r="C173" s="15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</row>
    <row r="174" spans="3:38" ht="12.75" hidden="1" x14ac:dyDescent="0.2">
      <c r="C174" s="15"/>
      <c r="D174" s="16"/>
      <c r="E174" s="16" t="s">
        <v>27</v>
      </c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</row>
    <row r="175" spans="3:38" ht="12.75" hidden="1" x14ac:dyDescent="0.2">
      <c r="C175" s="15"/>
      <c r="D175" s="16"/>
      <c r="E175" s="16">
        <v>7</v>
      </c>
      <c r="F175" s="16">
        <v>7</v>
      </c>
      <c r="G175" s="16">
        <v>7</v>
      </c>
      <c r="H175" s="16">
        <v>8</v>
      </c>
      <c r="I175" s="16">
        <v>8</v>
      </c>
      <c r="J175" s="16">
        <v>8</v>
      </c>
      <c r="K175" s="16">
        <v>9</v>
      </c>
      <c r="L175" s="16">
        <v>9</v>
      </c>
      <c r="M175" s="16">
        <v>9</v>
      </c>
      <c r="N175" s="16">
        <v>10</v>
      </c>
      <c r="O175" s="16">
        <v>10</v>
      </c>
      <c r="P175" s="16">
        <v>10</v>
      </c>
      <c r="Q175" s="16">
        <v>11</v>
      </c>
      <c r="R175" s="16">
        <v>11</v>
      </c>
      <c r="S175" s="16">
        <v>11</v>
      </c>
      <c r="T175" s="16">
        <v>12</v>
      </c>
      <c r="U175" s="16">
        <v>12</v>
      </c>
      <c r="V175" s="16">
        <v>12</v>
      </c>
      <c r="W175" s="16">
        <v>13</v>
      </c>
      <c r="X175" s="16">
        <v>13</v>
      </c>
      <c r="Y175" s="16">
        <v>13</v>
      </c>
      <c r="Z175" s="16">
        <v>14</v>
      </c>
      <c r="AA175" s="16">
        <v>14</v>
      </c>
      <c r="AB175" s="16">
        <v>14</v>
      </c>
      <c r="AC175" s="16">
        <v>15</v>
      </c>
      <c r="AD175" s="16">
        <v>15</v>
      </c>
      <c r="AE175" s="16">
        <v>15</v>
      </c>
      <c r="AF175" s="16">
        <v>16</v>
      </c>
      <c r="AG175" s="16">
        <v>16</v>
      </c>
      <c r="AH175" s="16">
        <v>16</v>
      </c>
      <c r="AI175" s="16">
        <v>17</v>
      </c>
      <c r="AJ175" s="16">
        <v>17</v>
      </c>
      <c r="AK175" s="16">
        <v>17</v>
      </c>
      <c r="AL175" s="16"/>
    </row>
    <row r="176" spans="3:38" ht="12.75" hidden="1" x14ac:dyDescent="0.2">
      <c r="C176" s="15"/>
      <c r="D176" s="16"/>
      <c r="E176" s="18">
        <f t="shared" ref="E176" si="43">IF(C10="м",F176,IF(C10="ж",G176,"*"))</f>
        <v>70</v>
      </c>
      <c r="F176" s="18">
        <f>IF(M10=0,0,IF(M10&lt;1,0,IF(M10&gt;29,70,LOOKUP(M10,{1,2,3,4,5,6,7,8,9,10,11,12,13,14,15,16,17,18,19,20,21,22,23,24,25,26,27,28,29},{10,12,14,16,18,20,22,24,26,28,30,32,35,38,41,44,47,50,53,55,57,59,61,63,65,67,68,69,70}))))</f>
        <v>70</v>
      </c>
      <c r="G176" s="18">
        <f>IF(M10=0,0,IF(M10&lt;1,0,IF(M10&gt;27,70,LOOKUP(M10,{1,2,3,4,5,6,7,8,9,10,11,12,13,14,15,16,17,18,19,20,21,22,23,24,25,26,27},{20,23,25,27,29,31,33,35,38,41,44,47,50,53,56,58,60,61,62,63,64,65,66,67,68,69,70}))))</f>
        <v>70</v>
      </c>
      <c r="H176" s="18">
        <f t="shared" ref="H176" si="44">IF(C10="м",I176,IF(C10="ж",J176,"*"))</f>
        <v>70</v>
      </c>
      <c r="I176" s="18">
        <f>IF(M10=0,0,IF(M10&lt;1,0,IF(M10&gt;31,70,LOOKUP(M10,{1,2,3,4,5,6,7,8,9,10,11,12,13,14,15,16,17,18,19,20,21,22,23,24,25,26,27,28,29,30,31},{9,10,11,13,15,17,19,21,23,25,27,29,31,33,36,38,41,44,47,50,53,55,57,59,61,63,65,67,68,69,70}))))</f>
        <v>70</v>
      </c>
      <c r="J176" s="18">
        <f>IF(M10=0,0,IF(M10&lt;1,0,IF(M10&gt;29,70,LOOKUP(M10,{1,2,3,4,5,6,7,8,9,10,11,12,13,14,15,16,17,18,19,20,21,22,23,24,25,26,27,28,29},{15,17,19,21,23,25,27,29,32,35,38,41,44,47,50,53,56,58,60,61,62,63,64,65,66,67,68,69,70}))))</f>
        <v>70</v>
      </c>
      <c r="K176" s="18">
        <f t="shared" ref="K176" si="45">IF(C10="м",L176,IF(C10="ж",M176,"*"))</f>
        <v>68</v>
      </c>
      <c r="L176" s="18">
        <f>IF(M10=0,0,IF(M10&lt;1,0,IF(M10&gt;33,70,LOOKUP(M10,{1,2,3,4,5,6,7,8,9,10,11,12,13,14,15,16,17,18,19,20,21,22,23,24,25,26,27,28,29,30,31,32,33},{6,7,8,9,10,12,14,16,18,20,22,24,26,28,30,32,35,38,41,44,47,50,53,55,57,59,61,63,65,67,68,69,70}))))</f>
        <v>68</v>
      </c>
      <c r="M176" s="18">
        <f>IF(M10=0,0,IF(M10&lt;1,0,IF(M10&gt;33,70,LOOKUP(M10,{1,2,3,4,5,6,7,8,9,10,11,12,13,14,15,16,17,18,19,20,21,22,23,24,25,26,27,28,29,30,31,32,33},{7,9,11,13,15,17,19,21,23,25,27,29,32,35,38,41,44,47,50,53,56,58,60,61,62,63,64,65,66,67,68,69,70}))))</f>
        <v>68</v>
      </c>
      <c r="N176" s="18">
        <f>IF(C10="м",O176,IF(C10="ж",P176,"*"))</f>
        <v>59</v>
      </c>
      <c r="O176" s="18">
        <f>IF(M10=0,0,IF(M10&lt;1,0,IF(M10&gt;38,70,LOOKUP(M10,{1,2,3,4,5,6,7,8,9,10,11,12,13,14,15,16,17,18,19,20,21,22,23,24,25,26,27,28,29,30,31,32,33,34,35,36,37,38},{1,2,3,4,5,6,7,8,10,12,14,16,18,20,22,24,26,28,30,32,34,36,38,41,44,47,50,53,55,57,59,61,63,65,67,68,69,70}))))</f>
        <v>59</v>
      </c>
      <c r="P176" s="18">
        <f>IF(M10=0,0,IF(M10&lt;1,0,IF(M10&gt;35,70,LOOKUP(M10,{1,2,3,4,5,6,7,8,9,10,11,12,13,14,15,16,17,18,19,20,21,22,23,24,25,26,27,28,29,30,31,32,33,34,35},{1,2,3,4,5,7,9,11,13,15,17,19,21,23,25,27,29,32,35,38,41,44,47,50,53,56,58,60,62,64,66,67,68,69,70}))))</f>
        <v>66</v>
      </c>
      <c r="Q176" s="18">
        <f>IF(C10="м",R176,IF(C10="ж",S176,"*"))</f>
        <v>52</v>
      </c>
      <c r="R176" s="18">
        <f>IF(M10=0,0,IF(M10&lt;2,0,IF(M10&gt;41,70,LOOKUP(M10,{2,3,4,5,6,7,8,9,10,11,12,13,14,15,16,17,18,19,20,21,22,23,24,25,26,27,28,29,30,31,32,33,34,35,36,37,38,39,40,41},{1,2,3,4,5,6,7,8,9,11,13,15,17,19,21,23,25,27,29,31,33,35,37,39,41,43,45,47,50,52,54,56,58,60,62,64,66,68,69,70}))))</f>
        <v>52</v>
      </c>
      <c r="S176" s="18">
        <f>IF(M10=0,0,IF(M10&lt;2,0,IF(M10&gt;38,70,LOOKUP(M10,{2,3,4,5,6,7,8,9,10,11,12,13,14,15,16,17,18,19,20,21,22,23,24,25,26,27,28,29,30,31,32,33,34,35,36,37,38},{1,2,3,4,6,8,10,12,14,16,18,20,22,24,26,28,30,32,34,36,38,40,42,44,47,50,52,54,56,58,60,62,64,66,68,69,70}))))</f>
        <v>58</v>
      </c>
      <c r="T176" s="18">
        <f>IF(C10="м",U176,IF(C10="ж",V176,"*"))</f>
        <v>47</v>
      </c>
      <c r="U176" s="18">
        <f>IF(M10=0,0,IF(M10&lt;3,0,IF(M10&gt;44,70,LOOKUP(M10,{3,4,5,6,7,8,9,10,11,12,13,14,15,16,17,18,19,20,21,22,23,24,25,26,27,28,29,30,31,32,33,34,35,36,37,38,39,40,41,42,43,44},{1,2,3,4,5,6,7,8,9,10,11,12,14,16,18,20,22,24,26,28,30,32,34,36,38,40,42,44,47,50,52,54,56,58,60,62,64,66,67,68,69,70}))))</f>
        <v>47</v>
      </c>
      <c r="V176" s="18">
        <f>IF(M10=0,0,IF(M10&lt;2,0,IF(M10&gt;40,70,LOOKUP(M10,{2,3,4,5,6,7,8,9,10,11,12,13,14,15,16,17,18,19,20,21,22,23,24,25,26,27,28,29,30,31,32,33,34,35,36,37,38,39,40},{1,2,3,4,5,6,7,8,9,11,13,15,17,19,21,23,25,27,29,31,33,35,37,39,41,44,47,50,52,54,56,58,60,62,64,66,68,69,70}))))</f>
        <v>54</v>
      </c>
      <c r="W176" s="18">
        <f>IF(C10="м",X176,IF(C10="ж",Y176,"*"))</f>
        <v>40</v>
      </c>
      <c r="X176" s="18">
        <f>IF(M10=0,0,IF(M10&lt;4,0,IF(M10&gt;46,70,LOOKUP(M10,{4,5,6,7,8,9,10,11,12,13,14,15,16,17,18,19,20,21,22,23,24,25,26,27,28,29,30,31,32,33,34,35,36,37,38,39,40,41,42,43,44,45,46},{1,2,3,4,5,6,7,8,9,10,11,12,13,14,15,16,18,20,22,24,26,28,30,32,34,36,38,40,42,44,47,50,52,54,56,58,60,62,64,66,68,69,70}))))</f>
        <v>40</v>
      </c>
      <c r="Y176" s="18">
        <f>IF(M10=0,0,IF(M10&lt;3,0,IF(M10&gt;42,70,LOOKUP(M10,{3,4,5,6,7,8,9,10,11,12,13,14,15,16,17,18,19,20,21,22,23,24,25,26,27,28,29,30,31,32,33,34,35,36,37,38,39,40,41,42},{1,2,3,4,5,6,7,8,9,10,11,12,13,14,15,16,17,19,21,23,25,27,29,32,35,38,41,44,47,50,52,54,56,58,60,62,64,66,68,70}))))</f>
        <v>47</v>
      </c>
      <c r="Z176" s="18">
        <f>IF(C10="м",AA176,IF(C10="ж",AB176,"*"))</f>
        <v>36</v>
      </c>
      <c r="AA176" s="18">
        <f>IF(M10=0,0,IF(M10&lt;5,0,IF(M10&gt;47,70,LOOKUP(M10,{5,6,7,8,9,10,11,12,13,14,15,16,17,18,19,20,21,22,23,24,25,26,27,28,29,30,31,32,33,34,35,36,37,38,39,40,41,42,43,44,45,46,47},{1,2,3,4,5,6,7,8,9,10,11,12,13,14,15,16,17,18,20,22,24,26,28,30,32,34,36,38,40,42,44,47,50,53,56,58,60,62,64,66,68,69,70}))))</f>
        <v>36</v>
      </c>
      <c r="AB176" s="18">
        <f>IF(M10=0,0,IF(M10&lt;3,0,IF(M10&gt;43,70,LOOKUP(M10,{3,4,5,6,7,8,9,10,11,12,13,14,15,16,17,18,19,20,21,22,23,24,25,26,27,28,29,30,31,32,33,34,35,36,37,38,39,40,41,42,43},{1,2,3,4,5,6,7,8,9,10,11,12,13,14,15,16,17,19,21,23,25,27,29,32,35,38,41,44,47,50,52,54,56,58,60,62,64,66,68,69,70}))))</f>
        <v>47</v>
      </c>
      <c r="AC176" s="18">
        <f>IF(C10="м",AD176,IF(C10="ж",AE176,"*"))</f>
        <v>34</v>
      </c>
      <c r="AD176" s="18">
        <f>IF(M10=0,0,IF(M10&lt;6,0,IF(M10&gt;47,70,LOOKUP(M10,{6,7,8,9,10,11,12,13,14,15,16,17,18,19,20,21,22,23,24,25,26,27,28,29,30,31,32,33,34,35,36,37,38,39,40,41,42,43,44,45,46,47},{1,2,3,4,5,6,7,8,9,10,11,12,13,14,15,16,17,18,20,22,24,26,28,30,32,34,36,38,40,42,44,47,50,53,56,58,60,62,64,66,68,70}))))</f>
        <v>34</v>
      </c>
      <c r="AE176" s="18">
        <f>IF(M10=0,0,IF(M10&lt;4,0,IF(M10&gt;43,70,LOOKUP(M10,{4,5,6,7,8,9,10,11,12,13,14,15,16,17,18,19,20,21,22,23,24,25,26,27,28,29,30,31,32,33,34,35,36,37,38,39,40,41,42,43},{1,2,3,4,5,6,7,8,9,10,11,12,13,14,15,16,17,19,21,23,25,27,29,32,35,38,41,44,47,50,52,54,56,58,60,62,64,66,68,70}))))</f>
        <v>44</v>
      </c>
      <c r="AF176" s="18">
        <f>IF(C10="м",AG176,IF(C10="ж",AH176,"*"))</f>
        <v>34</v>
      </c>
      <c r="AG176" s="18">
        <f>IF(M10=0,0,IF(M10&lt;6,0,IF(M10&gt;47,70,LOOKUP(M10,{6,7,8,9,10,11,12,13,14,15,16,17,18,19,20,21,22,23,24,25,26,27,28,29,30,31,32,33,34,35,36,37,38,39,40,41,42,43,44,45,46,47},{1,2,3,4,5,6,7,8,9,10,11,12,13,14,15,16,17,18,20,22,24,26,28,30,32,34,36,38,40,42,44,47,50,53,56,58,60,62,64,66,68,70}))))</f>
        <v>34</v>
      </c>
      <c r="AH176" s="18">
        <f>IF(M10=0,0,IF(M10&lt;4,0,IF(M10&gt;43,70,LOOKUP(M10,{4,5,6,7,8,9,10,11,12,13,14,15,16,17,18,19,20,21,22,23,24,25,26,27,28,29,30,31,32,33,34,35,36,37,38,39,40,41,42,43},{1,2,3,4,5,6,7,8,9,10,11,12,13,14,15,16,17,19,21,23,25,27,29,32,35,38,41,44,47,50,52,54,56,58,60,62,64,66,68,70}))))</f>
        <v>44</v>
      </c>
      <c r="AI176" s="18">
        <f>IF(C10="м",AJ176,IF(C10="ж",AK176,"*"))</f>
        <v>32</v>
      </c>
      <c r="AJ176" s="18">
        <f>IF(M10=0,0,IF(M10&lt;7,0,IF(M10&gt;48,70,LOOKUP(M10,{7,8,9,10,11,12,13,14,15,16,17,18,19,20,21,22,23,24,25,26,27,28,29,30,31,32,33,34,35,36,37,38,39,40,41,42,43,44,45,46,47,48},{1,2,3,4,5,6,7,8,9,10,11,12,13,14,15,16,17,18,20,22,24,26,28,30,32,34,36,38,40,42,44,47,50,53,56,58,60,62,64,66,68,70}))))</f>
        <v>32</v>
      </c>
      <c r="AK176" s="18">
        <f>IF(M10=0,0,IF(M10&lt;5,0,IF(M10&gt;43,70,LOOKUP(M10,{5,6,7,8,9,10,11,12,13,14,15,16,17,18,19,20,21,22,23,24,25,26,27,28,29,30,31,32,33,34,35,36,37,38,39,40,41,42,43},{1,2,3,4,5,6,7,8,9,10,11,12,13,14,15,16,18,20,22,24,26,28,30,32,35,38,41,44,47,50,53,56,58,60,62,64,66,68,70}))))</f>
        <v>41</v>
      </c>
      <c r="AL176" s="18">
        <f>IF(C10&gt;=17,AI176,"*")</f>
        <v>32</v>
      </c>
    </row>
    <row r="177" spans="3:38" ht="12.75" hidden="1" x14ac:dyDescent="0.2">
      <c r="C177" s="15"/>
      <c r="D177" s="16"/>
      <c r="E177" s="18">
        <f t="shared" ref="E177:E205" si="46">IF(C11="м",F177,IF(C11="ж",G177,"*"))</f>
        <v>70</v>
      </c>
      <c r="F177" s="18">
        <f>IF(M11=0,0,IF(M11&lt;1,0,IF(M11&gt;29,70,LOOKUP(M11,{1,2,3,4,5,6,7,8,9,10,11,12,13,14,15,16,17,18,19,20,21,22,23,24,25,26,27,28,29},{10,12,14,16,18,20,22,24,26,28,30,32,35,38,41,44,47,50,53,55,57,59,61,63,65,67,68,69,70}))))</f>
        <v>70</v>
      </c>
      <c r="G177" s="18">
        <f>IF(M11=0,0,IF(M11&lt;1,0,IF(M11&gt;27,70,LOOKUP(M11,{1,2,3,4,5,6,7,8,9,10,11,12,13,14,15,16,17,18,19,20,21,22,23,24,25,26,27},{20,23,25,27,29,31,33,35,38,41,44,47,50,53,56,58,60,61,62,63,64,65,66,67,68,69,70}))))</f>
        <v>70</v>
      </c>
      <c r="H177" s="18">
        <f t="shared" ref="H177:H205" si="47">IF(C11="м",I177,IF(C11="ж",J177,"*"))</f>
        <v>70</v>
      </c>
      <c r="I177" s="18">
        <f>IF(M11=0,0,IF(M11&lt;1,0,IF(M11&gt;31,70,LOOKUP(M11,{1,2,3,4,5,6,7,8,9,10,11,12,13,14,15,16,17,18,19,20,21,22,23,24,25,26,27,28,29,30,31},{9,10,11,13,15,17,19,21,23,25,27,29,31,33,36,38,41,44,47,50,53,55,57,59,61,63,65,67,68,69,70}))))</f>
        <v>70</v>
      </c>
      <c r="J177" s="18">
        <f>IF(M11=0,0,IF(M11&lt;1,0,IF(M11&gt;29,70,LOOKUP(M11,{1,2,3,4,5,6,7,8,9,10,11,12,13,14,15,16,17,18,19,20,21,22,23,24,25,26,27,28,29},{15,17,19,21,23,25,27,29,32,35,38,41,44,47,50,53,56,58,60,61,62,63,64,65,66,67,68,69,70}))))</f>
        <v>70</v>
      </c>
      <c r="K177" s="18">
        <f t="shared" ref="K177:K205" si="48">IF(C11="м",L177,IF(C11="ж",M177,"*"))</f>
        <v>70</v>
      </c>
      <c r="L177" s="18">
        <f>IF(M11=0,0,IF(M11&lt;1,0,IF(M11&gt;33,70,LOOKUP(M11,{1,2,3,4,5,6,7,8,9,10,11,12,13,14,15,16,17,18,19,20,21,22,23,24,25,26,27,28,29,30,31,32,33},{6,7,8,9,10,12,14,16,18,20,22,24,26,28,30,32,35,38,41,44,47,50,53,55,57,59,61,63,65,67,68,69,70}))))</f>
        <v>70</v>
      </c>
      <c r="M177" s="18">
        <f>IF(M11=0,0,IF(M11&lt;1,0,IF(M11&gt;33,70,LOOKUP(M11,{1,2,3,4,5,6,7,8,9,10,11,12,13,14,15,16,17,18,19,20,21,22,23,24,25,26,27,28,29,30,31,32,33},{7,9,11,13,15,17,19,21,23,25,27,29,32,35,38,41,44,47,50,53,56,58,60,61,62,63,64,65,66,67,68,69,70}))))</f>
        <v>70</v>
      </c>
      <c r="N177" s="18">
        <f t="shared" ref="N177:N205" si="49">IF(C11="м",O177,IF(C11="ж",P177,"*"))</f>
        <v>63</v>
      </c>
      <c r="O177" s="18">
        <f>IF(M11=0,0,IF(M11&lt;1,0,IF(M11&gt;38,70,LOOKUP(M11,{1,2,3,4,5,6,7,8,9,10,11,12,13,14,15,16,17,18,19,20,21,22,23,24,25,26,27,28,29,30,31,32,33,34,35,36,37,38},{1,2,3,4,5,6,7,8,10,12,14,16,18,20,22,24,26,28,30,32,34,36,38,41,44,47,50,53,55,57,59,61,63,65,67,68,69,70}))))</f>
        <v>63</v>
      </c>
      <c r="P177" s="18">
        <f>IF(M11=0,0,IF(M11&lt;1,0,IF(M11&gt;35,70,LOOKUP(M11,{1,2,3,4,5,6,7,8,9,10,11,12,13,14,15,16,17,18,19,20,21,22,23,24,25,26,27,28,29,30,31,32,33,34,35},{1,2,3,4,5,7,9,11,13,15,17,19,21,23,25,27,29,32,35,38,41,44,47,50,53,56,58,60,62,64,66,67,68,69,70}))))</f>
        <v>68</v>
      </c>
      <c r="Q177" s="18">
        <f t="shared" ref="Q177:Q205" si="50">IF(C11="м",R177,IF(C11="ж",S177,"*"))</f>
        <v>56</v>
      </c>
      <c r="R177" s="18">
        <f>IF(M11=0,0,IF(M11&lt;2,0,IF(M11&gt;41,70,LOOKUP(M11,{2,3,4,5,6,7,8,9,10,11,12,13,14,15,16,17,18,19,20,21,22,23,24,25,26,27,28,29,30,31,32,33,34,35,36,37,38,39,40,41},{1,2,3,4,5,6,7,8,9,11,13,15,17,19,21,23,25,27,29,31,33,35,37,39,41,43,45,47,50,52,54,56,58,60,62,64,66,68,69,70}))))</f>
        <v>56</v>
      </c>
      <c r="S177" s="18">
        <f>IF(M11=0,0,IF(M11&lt;2,0,IF(M11&gt;38,70,LOOKUP(M11,{2,3,4,5,6,7,8,9,10,11,12,13,14,15,16,17,18,19,20,21,22,23,24,25,26,27,28,29,30,31,32,33,34,35,36,37,38},{1,2,3,4,6,8,10,12,14,16,18,20,22,24,26,28,30,32,34,36,38,40,42,44,47,50,52,54,56,58,60,62,64,66,68,69,70}))))</f>
        <v>62</v>
      </c>
      <c r="T177" s="18">
        <f t="shared" ref="T177:T205" si="51">IF(C11="м",U177,IF(C11="ж",V177,"*"))</f>
        <v>52</v>
      </c>
      <c r="U177" s="18">
        <f>IF(M11=0,0,IF(M11&lt;3,0,IF(M11&gt;44,70,LOOKUP(M11,{3,4,5,6,7,8,9,10,11,12,13,14,15,16,17,18,19,20,21,22,23,24,25,26,27,28,29,30,31,32,33,34,35,36,37,38,39,40,41,42,43,44},{1,2,3,4,5,6,7,8,9,10,11,12,14,16,18,20,22,24,26,28,30,32,34,36,38,40,42,44,47,50,52,54,56,58,60,62,64,66,67,68,69,70}))))</f>
        <v>52</v>
      </c>
      <c r="V177" s="18">
        <f>IF(M11=0,0,IF(M11&lt;2,0,IF(M11&gt;40,70,LOOKUP(M11,{2,3,4,5,6,7,8,9,10,11,12,13,14,15,16,17,18,19,20,21,22,23,24,25,26,27,28,29,30,31,32,33,34,35,36,37,38,39,40},{1,2,3,4,5,6,7,8,9,11,13,15,17,19,21,23,25,27,29,31,33,35,37,39,41,44,47,50,52,54,56,58,60,62,64,66,68,69,70}))))</f>
        <v>58</v>
      </c>
      <c r="W177" s="18">
        <f t="shared" ref="W177:W205" si="52">IF(C11="м",X177,IF(C11="ж",Y177,"*"))</f>
        <v>44</v>
      </c>
      <c r="X177" s="18">
        <f>IF(M11=0,0,IF(M11&lt;4,0,IF(M11&gt;46,70,LOOKUP(M11,{4,5,6,7,8,9,10,11,12,13,14,15,16,17,18,19,20,21,22,23,24,25,26,27,28,29,30,31,32,33,34,35,36,37,38,39,40,41,42,43,44,45,46},{1,2,3,4,5,6,7,8,9,10,11,12,13,14,15,16,18,20,22,24,26,28,30,32,34,36,38,40,42,44,47,50,52,54,56,58,60,62,64,66,68,69,70}))))</f>
        <v>44</v>
      </c>
      <c r="Y177" s="18">
        <f>IF(M11=0,0,IF(M11&lt;3,0,IF(M11&gt;42,70,LOOKUP(M11,{3,4,5,6,7,8,9,10,11,12,13,14,15,16,17,18,19,20,21,22,23,24,25,26,27,28,29,30,31,32,33,34,35,36,37,38,39,40,41,42},{1,2,3,4,5,6,7,8,9,10,11,12,13,14,15,16,17,19,21,23,25,27,29,32,35,38,41,44,47,50,52,54,56,58,60,62,64,66,68,70}))))</f>
        <v>52</v>
      </c>
      <c r="Z177" s="18">
        <f t="shared" ref="Z177:Z205" si="53">IF(C11="м",AA177,IF(C11="ж",AB177,"*"))</f>
        <v>40</v>
      </c>
      <c r="AA177" s="18">
        <f>IF(M11=0,0,IF(M11&lt;5,0,IF(M11&gt;47,70,LOOKUP(M11,{5,6,7,8,9,10,11,12,13,14,15,16,17,18,19,20,21,22,23,24,25,26,27,28,29,30,31,32,33,34,35,36,37,38,39,40,41,42,43,44,45,46,47},{1,2,3,4,5,6,7,8,9,10,11,12,13,14,15,16,17,18,20,22,24,26,28,30,32,34,36,38,40,42,44,47,50,53,56,58,60,62,64,66,68,69,70}))))</f>
        <v>40</v>
      </c>
      <c r="AB177" s="18">
        <f>IF(M11=0,0,IF(M11&lt;3,0,IF(M11&gt;43,70,LOOKUP(M11,{3,4,5,6,7,8,9,10,11,12,13,14,15,16,17,18,19,20,21,22,23,24,25,26,27,28,29,30,31,32,33,34,35,36,37,38,39,40,41,42,43},{1,2,3,4,5,6,7,8,9,10,11,12,13,14,15,16,17,19,21,23,25,27,29,32,35,38,41,44,47,50,52,54,56,58,60,62,64,66,68,69,70}))))</f>
        <v>52</v>
      </c>
      <c r="AC177" s="18">
        <f t="shared" ref="AC177:AC205" si="54">IF(C11="м",AD177,IF(C11="ж",AE177,"*"))</f>
        <v>38</v>
      </c>
      <c r="AD177" s="18">
        <f>IF(M11=0,0,IF(M11&lt;6,0,IF(M11&gt;47,70,LOOKUP(M11,{6,7,8,9,10,11,12,13,14,15,16,17,18,19,20,21,22,23,24,25,26,27,28,29,30,31,32,33,34,35,36,37,38,39,40,41,42,43,44,45,46,47},{1,2,3,4,5,6,7,8,9,10,11,12,13,14,15,16,17,18,20,22,24,26,28,30,32,34,36,38,40,42,44,47,50,53,56,58,60,62,64,66,68,70}))))</f>
        <v>38</v>
      </c>
      <c r="AE177" s="18">
        <f>IF(M11=0,0,IF(M11&lt;4,0,IF(M11&gt;43,70,LOOKUP(M11,{4,5,6,7,8,9,10,11,12,13,14,15,16,17,18,19,20,21,22,23,24,25,26,27,28,29,30,31,32,33,34,35,36,37,38,39,40,41,42,43},{1,2,3,4,5,6,7,8,9,10,11,12,13,14,15,16,17,19,21,23,25,27,29,32,35,38,41,44,47,50,52,54,56,58,60,62,64,66,68,70}))))</f>
        <v>50</v>
      </c>
      <c r="AF177" s="18">
        <f t="shared" ref="AF177:AF205" si="55">IF(C11="м",AG177,IF(C11="ж",AH177,"*"))</f>
        <v>38</v>
      </c>
      <c r="AG177" s="18">
        <f>IF(M11=0,0,IF(M11&lt;6,0,IF(M11&gt;47,70,LOOKUP(M11,{6,7,8,9,10,11,12,13,14,15,16,17,18,19,20,21,22,23,24,25,26,27,28,29,30,31,32,33,34,35,36,37,38,39,40,41,42,43,44,45,46,47},{1,2,3,4,5,6,7,8,9,10,11,12,13,14,15,16,17,18,20,22,24,26,28,30,32,34,36,38,40,42,44,47,50,53,56,58,60,62,64,66,68,70}))))</f>
        <v>38</v>
      </c>
      <c r="AH177" s="18">
        <f>IF(M11=0,0,IF(M11&lt;4,0,IF(M11&gt;43,70,LOOKUP(M11,{4,5,6,7,8,9,10,11,12,13,14,15,16,17,18,19,20,21,22,23,24,25,26,27,28,29,30,31,32,33,34,35,36,37,38,39,40,41,42,43},{1,2,3,4,5,6,7,8,9,10,11,12,13,14,15,16,17,19,21,23,25,27,29,32,35,38,41,44,47,50,52,54,56,58,60,62,64,66,68,70}))))</f>
        <v>50</v>
      </c>
      <c r="AI177" s="18">
        <f t="shared" ref="AI177:AI205" si="56">IF(C11="м",AJ177,IF(C11="ж",AK177,"*"))</f>
        <v>36</v>
      </c>
      <c r="AJ177" s="18">
        <f>IF(M11=0,0,IF(M11&lt;7,0,IF(M11&gt;48,70,LOOKUP(M11,{7,8,9,10,11,12,13,14,15,16,17,18,19,20,21,22,23,24,25,26,27,28,29,30,31,32,33,34,35,36,37,38,39,40,41,42,43,44,45,46,47,48},{1,2,3,4,5,6,7,8,9,10,11,12,13,14,15,16,17,18,20,22,24,26,28,30,32,34,36,38,40,42,44,47,50,53,56,58,60,62,64,66,68,70}))))</f>
        <v>36</v>
      </c>
      <c r="AK177" s="18">
        <f>IF(M11=0,0,IF(M11&lt;5,0,IF(M11&gt;43,70,LOOKUP(M11,{5,6,7,8,9,10,11,12,13,14,15,16,17,18,19,20,21,22,23,24,25,26,27,28,29,30,31,32,33,34,35,36,37,38,39,40,41,42,43},{1,2,3,4,5,6,7,8,9,10,11,12,13,14,15,16,18,20,22,24,26,28,30,32,35,38,41,44,47,50,53,56,58,60,62,64,66,68,70}))))</f>
        <v>47</v>
      </c>
      <c r="AL177" s="18">
        <f t="shared" ref="AL177:AL205" si="57">IF(C11&gt;=17,AI177,"*")</f>
        <v>36</v>
      </c>
    </row>
    <row r="178" spans="3:38" ht="12.75" hidden="1" x14ac:dyDescent="0.2">
      <c r="C178" s="15"/>
      <c r="D178" s="16"/>
      <c r="E178" s="18">
        <f t="shared" si="46"/>
        <v>70</v>
      </c>
      <c r="F178" s="18">
        <f>IF(M12=0,0,IF(M12&lt;1,0,IF(M12&gt;29,70,LOOKUP(M12,{1,2,3,4,5,6,7,8,9,10,11,12,13,14,15,16,17,18,19,20,21,22,23,24,25,26,27,28,29},{10,12,14,16,18,20,22,24,26,28,30,32,35,38,41,44,47,50,53,55,57,59,61,63,65,67,68,69,70}))))</f>
        <v>70</v>
      </c>
      <c r="G178" s="18">
        <f>IF(M12=0,0,IF(M12&lt;1,0,IF(M12&gt;27,70,LOOKUP(M12,{1,2,3,4,5,6,7,8,9,10,11,12,13,14,15,16,17,18,19,20,21,22,23,24,25,26,27},{20,23,25,27,29,31,33,35,38,41,44,47,50,53,56,58,60,61,62,63,64,65,66,67,68,69,70}))))</f>
        <v>70</v>
      </c>
      <c r="H178" s="18">
        <f t="shared" si="47"/>
        <v>70</v>
      </c>
      <c r="I178" s="18">
        <f>IF(M12=0,0,IF(M12&lt;1,0,IF(M12&gt;31,70,LOOKUP(M12,{1,2,3,4,5,6,7,8,9,10,11,12,13,14,15,16,17,18,19,20,21,22,23,24,25,26,27,28,29,30,31},{9,10,11,13,15,17,19,21,23,25,27,29,31,33,36,38,41,44,47,50,53,55,57,59,61,63,65,67,68,69,70}))))</f>
        <v>70</v>
      </c>
      <c r="J178" s="18">
        <f>IF(M12=0,0,IF(M12&lt;1,0,IF(M12&gt;29,70,LOOKUP(M12,{1,2,3,4,5,6,7,8,9,10,11,12,13,14,15,16,17,18,19,20,21,22,23,24,25,26,27,28,29},{15,17,19,21,23,25,27,29,32,35,38,41,44,47,50,53,56,58,60,61,62,63,64,65,66,67,68,69,70}))))</f>
        <v>70</v>
      </c>
      <c r="K178" s="18">
        <f t="shared" si="48"/>
        <v>68</v>
      </c>
      <c r="L178" s="18">
        <f>IF(M12=0,0,IF(M12&lt;1,0,IF(M12&gt;33,70,LOOKUP(M12,{1,2,3,4,5,6,7,8,9,10,11,12,13,14,15,16,17,18,19,20,21,22,23,24,25,26,27,28,29,30,31,32,33},{6,7,8,9,10,12,14,16,18,20,22,24,26,28,30,32,35,38,41,44,47,50,53,55,57,59,61,63,65,67,68,69,70}))))</f>
        <v>68</v>
      </c>
      <c r="M178" s="18">
        <f>IF(M12=0,0,IF(M12&lt;1,0,IF(M12&gt;33,70,LOOKUP(M12,{1,2,3,4,5,6,7,8,9,10,11,12,13,14,15,16,17,18,19,20,21,22,23,24,25,26,27,28,29,30,31,32,33},{7,9,11,13,15,17,19,21,23,25,27,29,32,35,38,41,44,47,50,53,56,58,60,61,62,63,64,65,66,67,68,69,70}))))</f>
        <v>68</v>
      </c>
      <c r="N178" s="18">
        <f t="shared" si="49"/>
        <v>59</v>
      </c>
      <c r="O178" s="18">
        <f>IF(M12=0,0,IF(M12&lt;1,0,IF(M12&gt;38,70,LOOKUP(M12,{1,2,3,4,5,6,7,8,9,10,11,12,13,14,15,16,17,18,19,20,21,22,23,24,25,26,27,28,29,30,31,32,33,34,35,36,37,38},{1,2,3,4,5,6,7,8,10,12,14,16,18,20,22,24,26,28,30,32,34,36,38,41,44,47,50,53,55,57,59,61,63,65,67,68,69,70}))))</f>
        <v>59</v>
      </c>
      <c r="P178" s="18">
        <f>IF(M12=0,0,IF(M12&lt;1,0,IF(M12&gt;35,70,LOOKUP(M12,{1,2,3,4,5,6,7,8,9,10,11,12,13,14,15,16,17,18,19,20,21,22,23,24,25,26,27,28,29,30,31,32,33,34,35},{1,2,3,4,5,7,9,11,13,15,17,19,21,23,25,27,29,32,35,38,41,44,47,50,53,56,58,60,62,64,66,67,68,69,70}))))</f>
        <v>66</v>
      </c>
      <c r="Q178" s="18">
        <f t="shared" si="50"/>
        <v>52</v>
      </c>
      <c r="R178" s="18">
        <f>IF(M12=0,0,IF(M12&lt;2,0,IF(M12&gt;41,70,LOOKUP(M12,{2,3,4,5,6,7,8,9,10,11,12,13,14,15,16,17,18,19,20,21,22,23,24,25,26,27,28,29,30,31,32,33,34,35,36,37,38,39,40,41},{1,2,3,4,5,6,7,8,9,11,13,15,17,19,21,23,25,27,29,31,33,35,37,39,41,43,45,47,50,52,54,56,58,60,62,64,66,68,69,70}))))</f>
        <v>52</v>
      </c>
      <c r="S178" s="18">
        <f>IF(M12=0,0,IF(M12&lt;2,0,IF(M12&gt;38,70,LOOKUP(M12,{2,3,4,5,6,7,8,9,10,11,12,13,14,15,16,17,18,19,20,21,22,23,24,25,26,27,28,29,30,31,32,33,34,35,36,37,38},{1,2,3,4,6,8,10,12,14,16,18,20,22,24,26,28,30,32,34,36,38,40,42,44,47,50,52,54,56,58,60,62,64,66,68,69,70}))))</f>
        <v>58</v>
      </c>
      <c r="T178" s="18">
        <f t="shared" si="51"/>
        <v>47</v>
      </c>
      <c r="U178" s="18">
        <f>IF(M12=0,0,IF(M12&lt;3,0,IF(M12&gt;44,70,LOOKUP(M12,{3,4,5,6,7,8,9,10,11,12,13,14,15,16,17,18,19,20,21,22,23,24,25,26,27,28,29,30,31,32,33,34,35,36,37,38,39,40,41,42,43,44},{1,2,3,4,5,6,7,8,9,10,11,12,14,16,18,20,22,24,26,28,30,32,34,36,38,40,42,44,47,50,52,54,56,58,60,62,64,66,67,68,69,70}))))</f>
        <v>47</v>
      </c>
      <c r="V178" s="18">
        <f>IF(M12=0,0,IF(M12&lt;2,0,IF(M12&gt;40,70,LOOKUP(M12,{2,3,4,5,6,7,8,9,10,11,12,13,14,15,16,17,18,19,20,21,22,23,24,25,26,27,28,29,30,31,32,33,34,35,36,37,38,39,40},{1,2,3,4,5,6,7,8,9,11,13,15,17,19,21,23,25,27,29,31,33,35,37,39,41,44,47,50,52,54,56,58,60,62,64,66,68,69,70}))))</f>
        <v>54</v>
      </c>
      <c r="W178" s="18">
        <f t="shared" si="52"/>
        <v>40</v>
      </c>
      <c r="X178" s="18">
        <f>IF(M12=0,0,IF(M12&lt;4,0,IF(M12&gt;46,70,LOOKUP(M12,{4,5,6,7,8,9,10,11,12,13,14,15,16,17,18,19,20,21,22,23,24,25,26,27,28,29,30,31,32,33,34,35,36,37,38,39,40,41,42,43,44,45,46},{1,2,3,4,5,6,7,8,9,10,11,12,13,14,15,16,18,20,22,24,26,28,30,32,34,36,38,40,42,44,47,50,52,54,56,58,60,62,64,66,68,69,70}))))</f>
        <v>40</v>
      </c>
      <c r="Y178" s="18">
        <f>IF(M12=0,0,IF(M12&lt;3,0,IF(M12&gt;42,70,LOOKUP(M12,{3,4,5,6,7,8,9,10,11,12,13,14,15,16,17,18,19,20,21,22,23,24,25,26,27,28,29,30,31,32,33,34,35,36,37,38,39,40,41,42},{1,2,3,4,5,6,7,8,9,10,11,12,13,14,15,16,17,19,21,23,25,27,29,32,35,38,41,44,47,50,52,54,56,58,60,62,64,66,68,70}))))</f>
        <v>47</v>
      </c>
      <c r="Z178" s="18">
        <f t="shared" si="53"/>
        <v>36</v>
      </c>
      <c r="AA178" s="18">
        <f>IF(M12=0,0,IF(M12&lt;5,0,IF(M12&gt;47,70,LOOKUP(M12,{5,6,7,8,9,10,11,12,13,14,15,16,17,18,19,20,21,22,23,24,25,26,27,28,29,30,31,32,33,34,35,36,37,38,39,40,41,42,43,44,45,46,47},{1,2,3,4,5,6,7,8,9,10,11,12,13,14,15,16,17,18,20,22,24,26,28,30,32,34,36,38,40,42,44,47,50,53,56,58,60,62,64,66,68,69,70}))))</f>
        <v>36</v>
      </c>
      <c r="AB178" s="18">
        <f>IF(M12=0,0,IF(M12&lt;3,0,IF(M12&gt;43,70,LOOKUP(M12,{3,4,5,6,7,8,9,10,11,12,13,14,15,16,17,18,19,20,21,22,23,24,25,26,27,28,29,30,31,32,33,34,35,36,37,38,39,40,41,42,43},{1,2,3,4,5,6,7,8,9,10,11,12,13,14,15,16,17,19,21,23,25,27,29,32,35,38,41,44,47,50,52,54,56,58,60,62,64,66,68,69,70}))))</f>
        <v>47</v>
      </c>
      <c r="AC178" s="18">
        <f t="shared" si="54"/>
        <v>34</v>
      </c>
      <c r="AD178" s="18">
        <f>IF(M12=0,0,IF(M12&lt;6,0,IF(M12&gt;47,70,LOOKUP(M12,{6,7,8,9,10,11,12,13,14,15,16,17,18,19,20,21,22,23,24,25,26,27,28,29,30,31,32,33,34,35,36,37,38,39,40,41,42,43,44,45,46,47},{1,2,3,4,5,6,7,8,9,10,11,12,13,14,15,16,17,18,20,22,24,26,28,30,32,34,36,38,40,42,44,47,50,53,56,58,60,62,64,66,68,70}))))</f>
        <v>34</v>
      </c>
      <c r="AE178" s="18">
        <f>IF(M12=0,0,IF(M12&lt;4,0,IF(M12&gt;43,70,LOOKUP(M12,{4,5,6,7,8,9,10,11,12,13,14,15,16,17,18,19,20,21,22,23,24,25,26,27,28,29,30,31,32,33,34,35,36,37,38,39,40,41,42,43},{1,2,3,4,5,6,7,8,9,10,11,12,13,14,15,16,17,19,21,23,25,27,29,32,35,38,41,44,47,50,52,54,56,58,60,62,64,66,68,70}))))</f>
        <v>44</v>
      </c>
      <c r="AF178" s="18">
        <f t="shared" si="55"/>
        <v>34</v>
      </c>
      <c r="AG178" s="18">
        <f>IF(M12=0,0,IF(M12&lt;6,0,IF(M12&gt;47,70,LOOKUP(M12,{6,7,8,9,10,11,12,13,14,15,16,17,18,19,20,21,22,23,24,25,26,27,28,29,30,31,32,33,34,35,36,37,38,39,40,41,42,43,44,45,46,47},{1,2,3,4,5,6,7,8,9,10,11,12,13,14,15,16,17,18,20,22,24,26,28,30,32,34,36,38,40,42,44,47,50,53,56,58,60,62,64,66,68,70}))))</f>
        <v>34</v>
      </c>
      <c r="AH178" s="18">
        <f>IF(M12=0,0,IF(M12&lt;4,0,IF(M12&gt;43,70,LOOKUP(M12,{4,5,6,7,8,9,10,11,12,13,14,15,16,17,18,19,20,21,22,23,24,25,26,27,28,29,30,31,32,33,34,35,36,37,38,39,40,41,42,43},{1,2,3,4,5,6,7,8,9,10,11,12,13,14,15,16,17,19,21,23,25,27,29,32,35,38,41,44,47,50,52,54,56,58,60,62,64,66,68,70}))))</f>
        <v>44</v>
      </c>
      <c r="AI178" s="18">
        <f t="shared" si="56"/>
        <v>32</v>
      </c>
      <c r="AJ178" s="18">
        <f>IF(M12=0,0,IF(M12&lt;7,0,IF(M12&gt;48,70,LOOKUP(M12,{7,8,9,10,11,12,13,14,15,16,17,18,19,20,21,22,23,24,25,26,27,28,29,30,31,32,33,34,35,36,37,38,39,40,41,42,43,44,45,46,47,48},{1,2,3,4,5,6,7,8,9,10,11,12,13,14,15,16,17,18,20,22,24,26,28,30,32,34,36,38,40,42,44,47,50,53,56,58,60,62,64,66,68,70}))))</f>
        <v>32</v>
      </c>
      <c r="AK178" s="18">
        <f>IF(M12=0,0,IF(M12&lt;5,0,IF(M12&gt;43,70,LOOKUP(M12,{5,6,7,8,9,10,11,12,13,14,15,16,17,18,19,20,21,22,23,24,25,26,27,28,29,30,31,32,33,34,35,36,37,38,39,40,41,42,43},{1,2,3,4,5,6,7,8,9,10,11,12,13,14,15,16,18,20,22,24,26,28,30,32,35,38,41,44,47,50,53,56,58,60,62,64,66,68,70}))))</f>
        <v>41</v>
      </c>
      <c r="AL178" s="18">
        <f t="shared" si="57"/>
        <v>32</v>
      </c>
    </row>
    <row r="179" spans="3:38" ht="12.75" hidden="1" x14ac:dyDescent="0.2">
      <c r="C179" s="15"/>
      <c r="D179" s="16"/>
      <c r="E179" s="18">
        <f t="shared" si="46"/>
        <v>70</v>
      </c>
      <c r="F179" s="18">
        <f>IF(M13=0,0,IF(M13&lt;1,0,IF(M13&gt;29,70,LOOKUP(M13,{1,2,3,4,5,6,7,8,9,10,11,12,13,14,15,16,17,18,19,20,21,22,23,24,25,26,27,28,29},{10,12,14,16,18,20,22,24,26,28,30,32,35,38,41,44,47,50,53,55,57,59,61,63,65,67,68,69,70}))))</f>
        <v>70</v>
      </c>
      <c r="G179" s="18">
        <f>IF(M13=0,0,IF(M13&lt;1,0,IF(M13&gt;27,70,LOOKUP(M13,{1,2,3,4,5,6,7,8,9,10,11,12,13,14,15,16,17,18,19,20,21,22,23,24,25,26,27},{20,23,25,27,29,31,33,35,38,41,44,47,50,53,56,58,60,61,62,63,64,65,66,67,68,69,70}))))</f>
        <v>70</v>
      </c>
      <c r="H179" s="18">
        <f t="shared" si="47"/>
        <v>70</v>
      </c>
      <c r="I179" s="18">
        <f>IF(M13=0,0,IF(M13&lt;1,0,IF(M13&gt;31,70,LOOKUP(M13,{1,2,3,4,5,6,7,8,9,10,11,12,13,14,15,16,17,18,19,20,21,22,23,24,25,26,27,28,29,30,31},{9,10,11,13,15,17,19,21,23,25,27,29,31,33,36,38,41,44,47,50,53,55,57,59,61,63,65,67,68,69,70}))))</f>
        <v>70</v>
      </c>
      <c r="J179" s="18">
        <f>IF(M13=0,0,IF(M13&lt;1,0,IF(M13&gt;29,70,LOOKUP(M13,{1,2,3,4,5,6,7,8,9,10,11,12,13,14,15,16,17,18,19,20,21,22,23,24,25,26,27,28,29},{15,17,19,21,23,25,27,29,32,35,38,41,44,47,50,53,56,58,60,61,62,63,64,65,66,67,68,69,70}))))</f>
        <v>70</v>
      </c>
      <c r="K179" s="18">
        <f t="shared" si="48"/>
        <v>68</v>
      </c>
      <c r="L179" s="18">
        <f>IF(M13=0,0,IF(M13&lt;1,0,IF(M13&gt;33,70,LOOKUP(M13,{1,2,3,4,5,6,7,8,9,10,11,12,13,14,15,16,17,18,19,20,21,22,23,24,25,26,27,28,29,30,31,32,33},{6,7,8,9,10,12,14,16,18,20,22,24,26,28,30,32,35,38,41,44,47,50,53,55,57,59,61,63,65,67,68,69,70}))))</f>
        <v>68</v>
      </c>
      <c r="M179" s="18">
        <f>IF(M13=0,0,IF(M13&lt;1,0,IF(M13&gt;33,70,LOOKUP(M13,{1,2,3,4,5,6,7,8,9,10,11,12,13,14,15,16,17,18,19,20,21,22,23,24,25,26,27,28,29,30,31,32,33},{7,9,11,13,15,17,19,21,23,25,27,29,32,35,38,41,44,47,50,53,56,58,60,61,62,63,64,65,66,67,68,69,70}))))</f>
        <v>68</v>
      </c>
      <c r="N179" s="18">
        <f t="shared" si="49"/>
        <v>59</v>
      </c>
      <c r="O179" s="18">
        <f>IF(M13=0,0,IF(M13&lt;1,0,IF(M13&gt;38,70,LOOKUP(M13,{1,2,3,4,5,6,7,8,9,10,11,12,13,14,15,16,17,18,19,20,21,22,23,24,25,26,27,28,29,30,31,32,33,34,35,36,37,38},{1,2,3,4,5,6,7,8,10,12,14,16,18,20,22,24,26,28,30,32,34,36,38,41,44,47,50,53,55,57,59,61,63,65,67,68,69,70}))))</f>
        <v>59</v>
      </c>
      <c r="P179" s="18">
        <f>IF(M13=0,0,IF(M13&lt;1,0,IF(M13&gt;35,70,LOOKUP(M13,{1,2,3,4,5,6,7,8,9,10,11,12,13,14,15,16,17,18,19,20,21,22,23,24,25,26,27,28,29,30,31,32,33,34,35},{1,2,3,4,5,7,9,11,13,15,17,19,21,23,25,27,29,32,35,38,41,44,47,50,53,56,58,60,62,64,66,67,68,69,70}))))</f>
        <v>66</v>
      </c>
      <c r="Q179" s="18">
        <f t="shared" si="50"/>
        <v>52</v>
      </c>
      <c r="R179" s="18">
        <f>IF(M13=0,0,IF(M13&lt;2,0,IF(M13&gt;41,70,LOOKUP(M13,{2,3,4,5,6,7,8,9,10,11,12,13,14,15,16,17,18,19,20,21,22,23,24,25,26,27,28,29,30,31,32,33,34,35,36,37,38,39,40,41},{1,2,3,4,5,6,7,8,9,11,13,15,17,19,21,23,25,27,29,31,33,35,37,39,41,43,45,47,50,52,54,56,58,60,62,64,66,68,69,70}))))</f>
        <v>52</v>
      </c>
      <c r="S179" s="18">
        <f>IF(M13=0,0,IF(M13&lt;2,0,IF(M13&gt;38,70,LOOKUP(M13,{2,3,4,5,6,7,8,9,10,11,12,13,14,15,16,17,18,19,20,21,22,23,24,25,26,27,28,29,30,31,32,33,34,35,36,37,38},{1,2,3,4,6,8,10,12,14,16,18,20,22,24,26,28,30,32,34,36,38,40,42,44,47,50,52,54,56,58,60,62,64,66,68,69,70}))))</f>
        <v>58</v>
      </c>
      <c r="T179" s="18">
        <f t="shared" si="51"/>
        <v>47</v>
      </c>
      <c r="U179" s="18">
        <f>IF(M13=0,0,IF(M13&lt;3,0,IF(M13&gt;44,70,LOOKUP(M13,{3,4,5,6,7,8,9,10,11,12,13,14,15,16,17,18,19,20,21,22,23,24,25,26,27,28,29,30,31,32,33,34,35,36,37,38,39,40,41,42,43,44},{1,2,3,4,5,6,7,8,9,10,11,12,14,16,18,20,22,24,26,28,30,32,34,36,38,40,42,44,47,50,52,54,56,58,60,62,64,66,67,68,69,70}))))</f>
        <v>47</v>
      </c>
      <c r="V179" s="18">
        <f>IF(M13=0,0,IF(M13&lt;2,0,IF(M13&gt;40,70,LOOKUP(M13,{2,3,4,5,6,7,8,9,10,11,12,13,14,15,16,17,18,19,20,21,22,23,24,25,26,27,28,29,30,31,32,33,34,35,36,37,38,39,40},{1,2,3,4,5,6,7,8,9,11,13,15,17,19,21,23,25,27,29,31,33,35,37,39,41,44,47,50,52,54,56,58,60,62,64,66,68,69,70}))))</f>
        <v>54</v>
      </c>
      <c r="W179" s="18">
        <f t="shared" si="52"/>
        <v>40</v>
      </c>
      <c r="X179" s="18">
        <f>IF(M13=0,0,IF(M13&lt;4,0,IF(M13&gt;46,70,LOOKUP(M13,{4,5,6,7,8,9,10,11,12,13,14,15,16,17,18,19,20,21,22,23,24,25,26,27,28,29,30,31,32,33,34,35,36,37,38,39,40,41,42,43,44,45,46},{1,2,3,4,5,6,7,8,9,10,11,12,13,14,15,16,18,20,22,24,26,28,30,32,34,36,38,40,42,44,47,50,52,54,56,58,60,62,64,66,68,69,70}))))</f>
        <v>40</v>
      </c>
      <c r="Y179" s="18">
        <f>IF(M13=0,0,IF(M13&lt;3,0,IF(M13&gt;42,70,LOOKUP(M13,{3,4,5,6,7,8,9,10,11,12,13,14,15,16,17,18,19,20,21,22,23,24,25,26,27,28,29,30,31,32,33,34,35,36,37,38,39,40,41,42},{1,2,3,4,5,6,7,8,9,10,11,12,13,14,15,16,17,19,21,23,25,27,29,32,35,38,41,44,47,50,52,54,56,58,60,62,64,66,68,70}))))</f>
        <v>47</v>
      </c>
      <c r="Z179" s="18">
        <f t="shared" si="53"/>
        <v>36</v>
      </c>
      <c r="AA179" s="18">
        <f>IF(M13=0,0,IF(M13&lt;5,0,IF(M13&gt;47,70,LOOKUP(M13,{5,6,7,8,9,10,11,12,13,14,15,16,17,18,19,20,21,22,23,24,25,26,27,28,29,30,31,32,33,34,35,36,37,38,39,40,41,42,43,44,45,46,47},{1,2,3,4,5,6,7,8,9,10,11,12,13,14,15,16,17,18,20,22,24,26,28,30,32,34,36,38,40,42,44,47,50,53,56,58,60,62,64,66,68,69,70}))))</f>
        <v>36</v>
      </c>
      <c r="AB179" s="18">
        <f>IF(M13=0,0,IF(M13&lt;3,0,IF(M13&gt;43,70,LOOKUP(M13,{3,4,5,6,7,8,9,10,11,12,13,14,15,16,17,18,19,20,21,22,23,24,25,26,27,28,29,30,31,32,33,34,35,36,37,38,39,40,41,42,43},{1,2,3,4,5,6,7,8,9,10,11,12,13,14,15,16,17,19,21,23,25,27,29,32,35,38,41,44,47,50,52,54,56,58,60,62,64,66,68,69,70}))))</f>
        <v>47</v>
      </c>
      <c r="AC179" s="18">
        <f t="shared" si="54"/>
        <v>34</v>
      </c>
      <c r="AD179" s="18">
        <f>IF(M13=0,0,IF(M13&lt;6,0,IF(M13&gt;47,70,LOOKUP(M13,{6,7,8,9,10,11,12,13,14,15,16,17,18,19,20,21,22,23,24,25,26,27,28,29,30,31,32,33,34,35,36,37,38,39,40,41,42,43,44,45,46,47},{1,2,3,4,5,6,7,8,9,10,11,12,13,14,15,16,17,18,20,22,24,26,28,30,32,34,36,38,40,42,44,47,50,53,56,58,60,62,64,66,68,70}))))</f>
        <v>34</v>
      </c>
      <c r="AE179" s="18">
        <f>IF(M13=0,0,IF(M13&lt;4,0,IF(M13&gt;43,70,LOOKUP(M13,{4,5,6,7,8,9,10,11,12,13,14,15,16,17,18,19,20,21,22,23,24,25,26,27,28,29,30,31,32,33,34,35,36,37,38,39,40,41,42,43},{1,2,3,4,5,6,7,8,9,10,11,12,13,14,15,16,17,19,21,23,25,27,29,32,35,38,41,44,47,50,52,54,56,58,60,62,64,66,68,70}))))</f>
        <v>44</v>
      </c>
      <c r="AF179" s="18">
        <f t="shared" si="55"/>
        <v>34</v>
      </c>
      <c r="AG179" s="18">
        <f>IF(M13=0,0,IF(M13&lt;6,0,IF(M13&gt;47,70,LOOKUP(M13,{6,7,8,9,10,11,12,13,14,15,16,17,18,19,20,21,22,23,24,25,26,27,28,29,30,31,32,33,34,35,36,37,38,39,40,41,42,43,44,45,46,47},{1,2,3,4,5,6,7,8,9,10,11,12,13,14,15,16,17,18,20,22,24,26,28,30,32,34,36,38,40,42,44,47,50,53,56,58,60,62,64,66,68,70}))))</f>
        <v>34</v>
      </c>
      <c r="AH179" s="18">
        <f>IF(M13=0,0,IF(M13&lt;4,0,IF(M13&gt;43,70,LOOKUP(M13,{4,5,6,7,8,9,10,11,12,13,14,15,16,17,18,19,20,21,22,23,24,25,26,27,28,29,30,31,32,33,34,35,36,37,38,39,40,41,42,43},{1,2,3,4,5,6,7,8,9,10,11,12,13,14,15,16,17,19,21,23,25,27,29,32,35,38,41,44,47,50,52,54,56,58,60,62,64,66,68,70}))))</f>
        <v>44</v>
      </c>
      <c r="AI179" s="18">
        <f t="shared" si="56"/>
        <v>32</v>
      </c>
      <c r="AJ179" s="18">
        <f>IF(M13=0,0,IF(M13&lt;7,0,IF(M13&gt;48,70,LOOKUP(M13,{7,8,9,10,11,12,13,14,15,16,17,18,19,20,21,22,23,24,25,26,27,28,29,30,31,32,33,34,35,36,37,38,39,40,41,42,43,44,45,46,47,48},{1,2,3,4,5,6,7,8,9,10,11,12,13,14,15,16,17,18,20,22,24,26,28,30,32,34,36,38,40,42,44,47,50,53,56,58,60,62,64,66,68,70}))))</f>
        <v>32</v>
      </c>
      <c r="AK179" s="18">
        <f>IF(M13=0,0,IF(M13&lt;5,0,IF(M13&gt;43,70,LOOKUP(M13,{5,6,7,8,9,10,11,12,13,14,15,16,17,18,19,20,21,22,23,24,25,26,27,28,29,30,31,32,33,34,35,36,37,38,39,40,41,42,43},{1,2,3,4,5,6,7,8,9,10,11,12,13,14,15,16,18,20,22,24,26,28,30,32,35,38,41,44,47,50,53,56,58,60,62,64,66,68,70}))))</f>
        <v>41</v>
      </c>
      <c r="AL179" s="18">
        <f t="shared" si="57"/>
        <v>32</v>
      </c>
    </row>
    <row r="180" spans="3:38" ht="12.75" hidden="1" x14ac:dyDescent="0.2">
      <c r="C180" s="15"/>
      <c r="D180" s="16"/>
      <c r="E180" s="18">
        <f t="shared" si="46"/>
        <v>70</v>
      </c>
      <c r="F180" s="18">
        <f>IF(M14=0,0,IF(M14&lt;1,0,IF(M14&gt;29,70,LOOKUP(M14,{1,2,3,4,5,6,7,8,9,10,11,12,13,14,15,16,17,18,19,20,21,22,23,24,25,26,27,28,29},{10,12,14,16,18,20,22,24,26,28,30,32,35,38,41,44,47,50,53,55,57,59,61,63,65,67,68,69,70}))))</f>
        <v>70</v>
      </c>
      <c r="G180" s="18">
        <f>IF(M14=0,0,IF(M14&lt;1,0,IF(M14&gt;27,70,LOOKUP(M14,{1,2,3,4,5,6,7,8,9,10,11,12,13,14,15,16,17,18,19,20,21,22,23,24,25,26,27},{20,23,25,27,29,31,33,35,38,41,44,47,50,53,56,58,60,61,62,63,64,65,66,67,68,69,70}))))</f>
        <v>70</v>
      </c>
      <c r="H180" s="18">
        <f t="shared" si="47"/>
        <v>69</v>
      </c>
      <c r="I180" s="18">
        <f>IF(M14=0,0,IF(M14&lt;1,0,IF(M14&gt;31,70,LOOKUP(M14,{1,2,3,4,5,6,7,8,9,10,11,12,13,14,15,16,17,18,19,20,21,22,23,24,25,26,27,28,29,30,31},{9,10,11,13,15,17,19,21,23,25,27,29,31,33,36,38,41,44,47,50,53,55,57,59,61,63,65,67,68,69,70}))))</f>
        <v>69</v>
      </c>
      <c r="J180" s="18">
        <f>IF(M14=0,0,IF(M14&lt;1,0,IF(M14&gt;29,70,LOOKUP(M14,{1,2,3,4,5,6,7,8,9,10,11,12,13,14,15,16,17,18,19,20,21,22,23,24,25,26,27,28,29},{15,17,19,21,23,25,27,29,32,35,38,41,44,47,50,53,56,58,60,61,62,63,64,65,66,67,68,69,70}))))</f>
        <v>70</v>
      </c>
      <c r="K180" s="18">
        <f t="shared" si="48"/>
        <v>67</v>
      </c>
      <c r="L180" s="18">
        <f>IF(M14=0,0,IF(M14&lt;1,0,IF(M14&gt;33,70,LOOKUP(M14,{1,2,3,4,5,6,7,8,9,10,11,12,13,14,15,16,17,18,19,20,21,22,23,24,25,26,27,28,29,30,31,32,33},{6,7,8,9,10,12,14,16,18,20,22,24,26,28,30,32,35,38,41,44,47,50,53,55,57,59,61,63,65,67,68,69,70}))))</f>
        <v>67</v>
      </c>
      <c r="M180" s="18">
        <f>IF(M14=0,0,IF(M14&lt;1,0,IF(M14&gt;33,70,LOOKUP(M14,{1,2,3,4,5,6,7,8,9,10,11,12,13,14,15,16,17,18,19,20,21,22,23,24,25,26,27,28,29,30,31,32,33},{7,9,11,13,15,17,19,21,23,25,27,29,32,35,38,41,44,47,50,53,56,58,60,61,62,63,64,65,66,67,68,69,70}))))</f>
        <v>67</v>
      </c>
      <c r="N180" s="18">
        <f t="shared" si="49"/>
        <v>57</v>
      </c>
      <c r="O180" s="18">
        <f>IF(M14=0,0,IF(M14&lt;1,0,IF(M14&gt;38,70,LOOKUP(M14,{1,2,3,4,5,6,7,8,9,10,11,12,13,14,15,16,17,18,19,20,21,22,23,24,25,26,27,28,29,30,31,32,33,34,35,36,37,38},{1,2,3,4,5,6,7,8,10,12,14,16,18,20,22,24,26,28,30,32,34,36,38,41,44,47,50,53,55,57,59,61,63,65,67,68,69,70}))))</f>
        <v>57</v>
      </c>
      <c r="P180" s="18">
        <f>IF(M14=0,0,IF(M14&lt;1,0,IF(M14&gt;35,70,LOOKUP(M14,{1,2,3,4,5,6,7,8,9,10,11,12,13,14,15,16,17,18,19,20,21,22,23,24,25,26,27,28,29,30,31,32,33,34,35},{1,2,3,4,5,7,9,11,13,15,17,19,21,23,25,27,29,32,35,38,41,44,47,50,53,56,58,60,62,64,66,67,68,69,70}))))</f>
        <v>64</v>
      </c>
      <c r="Q180" s="18">
        <f t="shared" si="50"/>
        <v>50</v>
      </c>
      <c r="R180" s="18">
        <f>IF(M14=0,0,IF(M14&lt;2,0,IF(M14&gt;41,70,LOOKUP(M14,{2,3,4,5,6,7,8,9,10,11,12,13,14,15,16,17,18,19,20,21,22,23,24,25,26,27,28,29,30,31,32,33,34,35,36,37,38,39,40,41},{1,2,3,4,5,6,7,8,9,11,13,15,17,19,21,23,25,27,29,31,33,35,37,39,41,43,45,47,50,52,54,56,58,60,62,64,66,68,69,70}))))</f>
        <v>50</v>
      </c>
      <c r="S180" s="18">
        <f>IF(M14=0,0,IF(M14&lt;2,0,IF(M14&gt;38,70,LOOKUP(M14,{2,3,4,5,6,7,8,9,10,11,12,13,14,15,16,17,18,19,20,21,22,23,24,25,26,27,28,29,30,31,32,33,34,35,36,37,38},{1,2,3,4,6,8,10,12,14,16,18,20,22,24,26,28,30,32,34,36,38,40,42,44,47,50,52,54,56,58,60,62,64,66,68,69,70}))))</f>
        <v>56</v>
      </c>
      <c r="T180" s="18">
        <f t="shared" si="51"/>
        <v>44</v>
      </c>
      <c r="U180" s="18">
        <f>IF(M14=0,0,IF(M14&lt;3,0,IF(M14&gt;44,70,LOOKUP(M14,{3,4,5,6,7,8,9,10,11,12,13,14,15,16,17,18,19,20,21,22,23,24,25,26,27,28,29,30,31,32,33,34,35,36,37,38,39,40,41,42,43,44},{1,2,3,4,5,6,7,8,9,10,11,12,14,16,18,20,22,24,26,28,30,32,34,36,38,40,42,44,47,50,52,54,56,58,60,62,64,66,67,68,69,70}))))</f>
        <v>44</v>
      </c>
      <c r="V180" s="18">
        <f>IF(M14=0,0,IF(M14&lt;2,0,IF(M14&gt;40,70,LOOKUP(M14,{2,3,4,5,6,7,8,9,10,11,12,13,14,15,16,17,18,19,20,21,22,23,24,25,26,27,28,29,30,31,32,33,34,35,36,37,38,39,40},{1,2,3,4,5,6,7,8,9,11,13,15,17,19,21,23,25,27,29,31,33,35,37,39,41,44,47,50,52,54,56,58,60,62,64,66,68,69,70}))))</f>
        <v>52</v>
      </c>
      <c r="W180" s="18">
        <f t="shared" si="52"/>
        <v>38</v>
      </c>
      <c r="X180" s="18">
        <f>IF(M14=0,0,IF(M14&lt;4,0,IF(M14&gt;46,70,LOOKUP(M14,{4,5,6,7,8,9,10,11,12,13,14,15,16,17,18,19,20,21,22,23,24,25,26,27,28,29,30,31,32,33,34,35,36,37,38,39,40,41,42,43,44,45,46},{1,2,3,4,5,6,7,8,9,10,11,12,13,14,15,16,18,20,22,24,26,28,30,32,34,36,38,40,42,44,47,50,52,54,56,58,60,62,64,66,68,69,70}))))</f>
        <v>38</v>
      </c>
      <c r="Y180" s="18">
        <f>IF(M14=0,0,IF(M14&lt;3,0,IF(M14&gt;42,70,LOOKUP(M14,{3,4,5,6,7,8,9,10,11,12,13,14,15,16,17,18,19,20,21,22,23,24,25,26,27,28,29,30,31,32,33,34,35,36,37,38,39,40,41,42},{1,2,3,4,5,6,7,8,9,10,11,12,13,14,15,16,17,19,21,23,25,27,29,32,35,38,41,44,47,50,52,54,56,58,60,62,64,66,68,70}))))</f>
        <v>44</v>
      </c>
      <c r="Z180" s="18">
        <f t="shared" si="53"/>
        <v>34</v>
      </c>
      <c r="AA180" s="18">
        <f>IF(M14=0,0,IF(M14&lt;5,0,IF(M14&gt;47,70,LOOKUP(M14,{5,6,7,8,9,10,11,12,13,14,15,16,17,18,19,20,21,22,23,24,25,26,27,28,29,30,31,32,33,34,35,36,37,38,39,40,41,42,43,44,45,46,47},{1,2,3,4,5,6,7,8,9,10,11,12,13,14,15,16,17,18,20,22,24,26,28,30,32,34,36,38,40,42,44,47,50,53,56,58,60,62,64,66,68,69,70}))))</f>
        <v>34</v>
      </c>
      <c r="AB180" s="18">
        <f>IF(M14=0,0,IF(M14&lt;3,0,IF(M14&gt;43,70,LOOKUP(M14,{3,4,5,6,7,8,9,10,11,12,13,14,15,16,17,18,19,20,21,22,23,24,25,26,27,28,29,30,31,32,33,34,35,36,37,38,39,40,41,42,43},{1,2,3,4,5,6,7,8,9,10,11,12,13,14,15,16,17,19,21,23,25,27,29,32,35,38,41,44,47,50,52,54,56,58,60,62,64,66,68,69,70}))))</f>
        <v>44</v>
      </c>
      <c r="AC180" s="18">
        <f t="shared" si="54"/>
        <v>32</v>
      </c>
      <c r="AD180" s="18">
        <f>IF(M14=0,0,IF(M14&lt;6,0,IF(M14&gt;47,70,LOOKUP(M14,{6,7,8,9,10,11,12,13,14,15,16,17,18,19,20,21,22,23,24,25,26,27,28,29,30,31,32,33,34,35,36,37,38,39,40,41,42,43,44,45,46,47},{1,2,3,4,5,6,7,8,9,10,11,12,13,14,15,16,17,18,20,22,24,26,28,30,32,34,36,38,40,42,44,47,50,53,56,58,60,62,64,66,68,70}))))</f>
        <v>32</v>
      </c>
      <c r="AE180" s="18">
        <f>IF(M14=0,0,IF(M14&lt;4,0,IF(M14&gt;43,70,LOOKUP(M14,{4,5,6,7,8,9,10,11,12,13,14,15,16,17,18,19,20,21,22,23,24,25,26,27,28,29,30,31,32,33,34,35,36,37,38,39,40,41,42,43},{1,2,3,4,5,6,7,8,9,10,11,12,13,14,15,16,17,19,21,23,25,27,29,32,35,38,41,44,47,50,52,54,56,58,60,62,64,66,68,70}))))</f>
        <v>41</v>
      </c>
      <c r="AF180" s="18">
        <f t="shared" si="55"/>
        <v>32</v>
      </c>
      <c r="AG180" s="18">
        <f>IF(M14=0,0,IF(M14&lt;6,0,IF(M14&gt;47,70,LOOKUP(M14,{6,7,8,9,10,11,12,13,14,15,16,17,18,19,20,21,22,23,24,25,26,27,28,29,30,31,32,33,34,35,36,37,38,39,40,41,42,43,44,45,46,47},{1,2,3,4,5,6,7,8,9,10,11,12,13,14,15,16,17,18,20,22,24,26,28,30,32,34,36,38,40,42,44,47,50,53,56,58,60,62,64,66,68,70}))))</f>
        <v>32</v>
      </c>
      <c r="AH180" s="18">
        <f>IF(M14=0,0,IF(M14&lt;4,0,IF(M14&gt;43,70,LOOKUP(M14,{4,5,6,7,8,9,10,11,12,13,14,15,16,17,18,19,20,21,22,23,24,25,26,27,28,29,30,31,32,33,34,35,36,37,38,39,40,41,42,43},{1,2,3,4,5,6,7,8,9,10,11,12,13,14,15,16,17,19,21,23,25,27,29,32,35,38,41,44,47,50,52,54,56,58,60,62,64,66,68,70}))))</f>
        <v>41</v>
      </c>
      <c r="AI180" s="18">
        <f t="shared" si="56"/>
        <v>30</v>
      </c>
      <c r="AJ180" s="18">
        <f>IF(M14=0,0,IF(M14&lt;7,0,IF(M14&gt;48,70,LOOKUP(M14,{7,8,9,10,11,12,13,14,15,16,17,18,19,20,21,22,23,24,25,26,27,28,29,30,31,32,33,34,35,36,37,38,39,40,41,42,43,44,45,46,47,48},{1,2,3,4,5,6,7,8,9,10,11,12,13,14,15,16,17,18,20,22,24,26,28,30,32,34,36,38,40,42,44,47,50,53,56,58,60,62,64,66,68,70}))))</f>
        <v>30</v>
      </c>
      <c r="AK180" s="18">
        <f>IF(M14=0,0,IF(M14&lt;5,0,IF(M14&gt;43,70,LOOKUP(M14,{5,6,7,8,9,10,11,12,13,14,15,16,17,18,19,20,21,22,23,24,25,26,27,28,29,30,31,32,33,34,35,36,37,38,39,40,41,42,43},{1,2,3,4,5,6,7,8,9,10,11,12,13,14,15,16,18,20,22,24,26,28,30,32,35,38,41,44,47,50,53,56,58,60,62,64,66,68,70}))))</f>
        <v>38</v>
      </c>
      <c r="AL180" s="18">
        <f t="shared" si="57"/>
        <v>30</v>
      </c>
    </row>
    <row r="181" spans="3:38" ht="12.75" hidden="1" x14ac:dyDescent="0.2">
      <c r="C181" s="15"/>
      <c r="D181" s="16"/>
      <c r="E181" s="18">
        <f t="shared" si="46"/>
        <v>70</v>
      </c>
      <c r="F181" s="18">
        <f>IF(M15=0,0,IF(M15&lt;1,0,IF(M15&gt;29,70,LOOKUP(M15,{1,2,3,4,5,6,7,8,9,10,11,12,13,14,15,16,17,18,19,20,21,22,23,24,25,26,27,28,29},{10,12,14,16,18,20,22,24,26,28,30,32,35,38,41,44,47,50,53,55,57,59,61,63,65,67,68,69,70}))))</f>
        <v>70</v>
      </c>
      <c r="G181" s="18">
        <f>IF(M15=0,0,IF(M15&lt;1,0,IF(M15&gt;27,70,LOOKUP(M15,{1,2,3,4,5,6,7,8,9,10,11,12,13,14,15,16,17,18,19,20,21,22,23,24,25,26,27},{20,23,25,27,29,31,33,35,38,41,44,47,50,53,56,58,60,61,62,63,64,65,66,67,68,69,70}))))</f>
        <v>70</v>
      </c>
      <c r="H181" s="18">
        <f t="shared" si="47"/>
        <v>69</v>
      </c>
      <c r="I181" s="18">
        <f>IF(M15=0,0,IF(M15&lt;1,0,IF(M15&gt;31,70,LOOKUP(M15,{1,2,3,4,5,6,7,8,9,10,11,12,13,14,15,16,17,18,19,20,21,22,23,24,25,26,27,28,29,30,31},{9,10,11,13,15,17,19,21,23,25,27,29,31,33,36,38,41,44,47,50,53,55,57,59,61,63,65,67,68,69,70}))))</f>
        <v>69</v>
      </c>
      <c r="J181" s="18">
        <f>IF(M15=0,0,IF(M15&lt;1,0,IF(M15&gt;29,70,LOOKUP(M15,{1,2,3,4,5,6,7,8,9,10,11,12,13,14,15,16,17,18,19,20,21,22,23,24,25,26,27,28,29},{15,17,19,21,23,25,27,29,32,35,38,41,44,47,50,53,56,58,60,61,62,63,64,65,66,67,68,69,70}))))</f>
        <v>70</v>
      </c>
      <c r="K181" s="18">
        <f t="shared" si="48"/>
        <v>67</v>
      </c>
      <c r="L181" s="18">
        <f>IF(M15=0,0,IF(M15&lt;1,0,IF(M15&gt;33,70,LOOKUP(M15,{1,2,3,4,5,6,7,8,9,10,11,12,13,14,15,16,17,18,19,20,21,22,23,24,25,26,27,28,29,30,31,32,33},{6,7,8,9,10,12,14,16,18,20,22,24,26,28,30,32,35,38,41,44,47,50,53,55,57,59,61,63,65,67,68,69,70}))))</f>
        <v>67</v>
      </c>
      <c r="M181" s="18">
        <f>IF(M15=0,0,IF(M15&lt;1,0,IF(M15&gt;33,70,LOOKUP(M15,{1,2,3,4,5,6,7,8,9,10,11,12,13,14,15,16,17,18,19,20,21,22,23,24,25,26,27,28,29,30,31,32,33},{7,9,11,13,15,17,19,21,23,25,27,29,32,35,38,41,44,47,50,53,56,58,60,61,62,63,64,65,66,67,68,69,70}))))</f>
        <v>67</v>
      </c>
      <c r="N181" s="18">
        <f t="shared" si="49"/>
        <v>57</v>
      </c>
      <c r="O181" s="18">
        <f>IF(M15=0,0,IF(M15&lt;1,0,IF(M15&gt;38,70,LOOKUP(M15,{1,2,3,4,5,6,7,8,9,10,11,12,13,14,15,16,17,18,19,20,21,22,23,24,25,26,27,28,29,30,31,32,33,34,35,36,37,38},{1,2,3,4,5,6,7,8,10,12,14,16,18,20,22,24,26,28,30,32,34,36,38,41,44,47,50,53,55,57,59,61,63,65,67,68,69,70}))))</f>
        <v>57</v>
      </c>
      <c r="P181" s="18">
        <f>IF(M15=0,0,IF(M15&lt;1,0,IF(M15&gt;35,70,LOOKUP(M15,{1,2,3,4,5,6,7,8,9,10,11,12,13,14,15,16,17,18,19,20,21,22,23,24,25,26,27,28,29,30,31,32,33,34,35},{1,2,3,4,5,7,9,11,13,15,17,19,21,23,25,27,29,32,35,38,41,44,47,50,53,56,58,60,62,64,66,67,68,69,70}))))</f>
        <v>64</v>
      </c>
      <c r="Q181" s="18">
        <f t="shared" si="50"/>
        <v>50</v>
      </c>
      <c r="R181" s="18">
        <f>IF(M15=0,0,IF(M15&lt;2,0,IF(M15&gt;41,70,LOOKUP(M15,{2,3,4,5,6,7,8,9,10,11,12,13,14,15,16,17,18,19,20,21,22,23,24,25,26,27,28,29,30,31,32,33,34,35,36,37,38,39,40,41},{1,2,3,4,5,6,7,8,9,11,13,15,17,19,21,23,25,27,29,31,33,35,37,39,41,43,45,47,50,52,54,56,58,60,62,64,66,68,69,70}))))</f>
        <v>50</v>
      </c>
      <c r="S181" s="18">
        <f>IF(M15=0,0,IF(M15&lt;2,0,IF(M15&gt;38,70,LOOKUP(M15,{2,3,4,5,6,7,8,9,10,11,12,13,14,15,16,17,18,19,20,21,22,23,24,25,26,27,28,29,30,31,32,33,34,35,36,37,38},{1,2,3,4,6,8,10,12,14,16,18,20,22,24,26,28,30,32,34,36,38,40,42,44,47,50,52,54,56,58,60,62,64,66,68,69,70}))))</f>
        <v>56</v>
      </c>
      <c r="T181" s="18">
        <f t="shared" si="51"/>
        <v>44</v>
      </c>
      <c r="U181" s="18">
        <f>IF(M15=0,0,IF(M15&lt;3,0,IF(M15&gt;44,70,LOOKUP(M15,{3,4,5,6,7,8,9,10,11,12,13,14,15,16,17,18,19,20,21,22,23,24,25,26,27,28,29,30,31,32,33,34,35,36,37,38,39,40,41,42,43,44},{1,2,3,4,5,6,7,8,9,10,11,12,14,16,18,20,22,24,26,28,30,32,34,36,38,40,42,44,47,50,52,54,56,58,60,62,64,66,67,68,69,70}))))</f>
        <v>44</v>
      </c>
      <c r="V181" s="18">
        <f>IF(M15=0,0,IF(M15&lt;2,0,IF(M15&gt;40,70,LOOKUP(M15,{2,3,4,5,6,7,8,9,10,11,12,13,14,15,16,17,18,19,20,21,22,23,24,25,26,27,28,29,30,31,32,33,34,35,36,37,38,39,40},{1,2,3,4,5,6,7,8,9,11,13,15,17,19,21,23,25,27,29,31,33,35,37,39,41,44,47,50,52,54,56,58,60,62,64,66,68,69,70}))))</f>
        <v>52</v>
      </c>
      <c r="W181" s="18">
        <f t="shared" si="52"/>
        <v>38</v>
      </c>
      <c r="X181" s="18">
        <f>IF(M15=0,0,IF(M15&lt;4,0,IF(M15&gt;46,70,LOOKUP(M15,{4,5,6,7,8,9,10,11,12,13,14,15,16,17,18,19,20,21,22,23,24,25,26,27,28,29,30,31,32,33,34,35,36,37,38,39,40,41,42,43,44,45,46},{1,2,3,4,5,6,7,8,9,10,11,12,13,14,15,16,18,20,22,24,26,28,30,32,34,36,38,40,42,44,47,50,52,54,56,58,60,62,64,66,68,69,70}))))</f>
        <v>38</v>
      </c>
      <c r="Y181" s="18">
        <f>IF(M15=0,0,IF(M15&lt;3,0,IF(M15&gt;42,70,LOOKUP(M15,{3,4,5,6,7,8,9,10,11,12,13,14,15,16,17,18,19,20,21,22,23,24,25,26,27,28,29,30,31,32,33,34,35,36,37,38,39,40,41,42},{1,2,3,4,5,6,7,8,9,10,11,12,13,14,15,16,17,19,21,23,25,27,29,32,35,38,41,44,47,50,52,54,56,58,60,62,64,66,68,70}))))</f>
        <v>44</v>
      </c>
      <c r="Z181" s="18">
        <f t="shared" si="53"/>
        <v>34</v>
      </c>
      <c r="AA181" s="18">
        <f>IF(M15=0,0,IF(M15&lt;5,0,IF(M15&gt;47,70,LOOKUP(M15,{5,6,7,8,9,10,11,12,13,14,15,16,17,18,19,20,21,22,23,24,25,26,27,28,29,30,31,32,33,34,35,36,37,38,39,40,41,42,43,44,45,46,47},{1,2,3,4,5,6,7,8,9,10,11,12,13,14,15,16,17,18,20,22,24,26,28,30,32,34,36,38,40,42,44,47,50,53,56,58,60,62,64,66,68,69,70}))))</f>
        <v>34</v>
      </c>
      <c r="AB181" s="18">
        <f>IF(M15=0,0,IF(M15&lt;3,0,IF(M15&gt;43,70,LOOKUP(M15,{3,4,5,6,7,8,9,10,11,12,13,14,15,16,17,18,19,20,21,22,23,24,25,26,27,28,29,30,31,32,33,34,35,36,37,38,39,40,41,42,43},{1,2,3,4,5,6,7,8,9,10,11,12,13,14,15,16,17,19,21,23,25,27,29,32,35,38,41,44,47,50,52,54,56,58,60,62,64,66,68,69,70}))))</f>
        <v>44</v>
      </c>
      <c r="AC181" s="18">
        <f t="shared" si="54"/>
        <v>32</v>
      </c>
      <c r="AD181" s="18">
        <f>IF(M15=0,0,IF(M15&lt;6,0,IF(M15&gt;47,70,LOOKUP(M15,{6,7,8,9,10,11,12,13,14,15,16,17,18,19,20,21,22,23,24,25,26,27,28,29,30,31,32,33,34,35,36,37,38,39,40,41,42,43,44,45,46,47},{1,2,3,4,5,6,7,8,9,10,11,12,13,14,15,16,17,18,20,22,24,26,28,30,32,34,36,38,40,42,44,47,50,53,56,58,60,62,64,66,68,70}))))</f>
        <v>32</v>
      </c>
      <c r="AE181" s="18">
        <f>IF(M15=0,0,IF(M15&lt;4,0,IF(M15&gt;43,70,LOOKUP(M15,{4,5,6,7,8,9,10,11,12,13,14,15,16,17,18,19,20,21,22,23,24,25,26,27,28,29,30,31,32,33,34,35,36,37,38,39,40,41,42,43},{1,2,3,4,5,6,7,8,9,10,11,12,13,14,15,16,17,19,21,23,25,27,29,32,35,38,41,44,47,50,52,54,56,58,60,62,64,66,68,70}))))</f>
        <v>41</v>
      </c>
      <c r="AF181" s="18">
        <f t="shared" si="55"/>
        <v>32</v>
      </c>
      <c r="AG181" s="18">
        <f>IF(M15=0,0,IF(M15&lt;6,0,IF(M15&gt;47,70,LOOKUP(M15,{6,7,8,9,10,11,12,13,14,15,16,17,18,19,20,21,22,23,24,25,26,27,28,29,30,31,32,33,34,35,36,37,38,39,40,41,42,43,44,45,46,47},{1,2,3,4,5,6,7,8,9,10,11,12,13,14,15,16,17,18,20,22,24,26,28,30,32,34,36,38,40,42,44,47,50,53,56,58,60,62,64,66,68,70}))))</f>
        <v>32</v>
      </c>
      <c r="AH181" s="18">
        <f>IF(M15=0,0,IF(M15&lt;4,0,IF(M15&gt;43,70,LOOKUP(M15,{4,5,6,7,8,9,10,11,12,13,14,15,16,17,18,19,20,21,22,23,24,25,26,27,28,29,30,31,32,33,34,35,36,37,38,39,40,41,42,43},{1,2,3,4,5,6,7,8,9,10,11,12,13,14,15,16,17,19,21,23,25,27,29,32,35,38,41,44,47,50,52,54,56,58,60,62,64,66,68,70}))))</f>
        <v>41</v>
      </c>
      <c r="AI181" s="18">
        <f t="shared" si="56"/>
        <v>30</v>
      </c>
      <c r="AJ181" s="18">
        <f>IF(M15=0,0,IF(M15&lt;7,0,IF(M15&gt;48,70,LOOKUP(M15,{7,8,9,10,11,12,13,14,15,16,17,18,19,20,21,22,23,24,25,26,27,28,29,30,31,32,33,34,35,36,37,38,39,40,41,42,43,44,45,46,47,48},{1,2,3,4,5,6,7,8,9,10,11,12,13,14,15,16,17,18,20,22,24,26,28,30,32,34,36,38,40,42,44,47,50,53,56,58,60,62,64,66,68,70}))))</f>
        <v>30</v>
      </c>
      <c r="AK181" s="18">
        <f>IF(M15=0,0,IF(M15&lt;5,0,IF(M15&gt;43,70,LOOKUP(M15,{5,6,7,8,9,10,11,12,13,14,15,16,17,18,19,20,21,22,23,24,25,26,27,28,29,30,31,32,33,34,35,36,37,38,39,40,41,42,43},{1,2,3,4,5,6,7,8,9,10,11,12,13,14,15,16,18,20,22,24,26,28,30,32,35,38,41,44,47,50,53,56,58,60,62,64,66,68,70}))))</f>
        <v>38</v>
      </c>
      <c r="AL181" s="18">
        <f t="shared" si="57"/>
        <v>30</v>
      </c>
    </row>
    <row r="182" spans="3:38" ht="12.75" hidden="1" x14ac:dyDescent="0.2">
      <c r="C182" s="15"/>
      <c r="D182" s="16"/>
      <c r="E182" s="18">
        <f t="shared" si="46"/>
        <v>70</v>
      </c>
      <c r="F182" s="18">
        <f>IF(M16=0,0,IF(M16&lt;1,0,IF(M16&gt;29,70,LOOKUP(M16,{1,2,3,4,5,6,7,8,9,10,11,12,13,14,15,16,17,18,19,20,21,22,23,24,25,26,27,28,29},{10,12,14,16,18,20,22,24,26,28,30,32,35,38,41,44,47,50,53,55,57,59,61,63,65,67,68,69,70}))))</f>
        <v>70</v>
      </c>
      <c r="G182" s="18">
        <f>IF(M16=0,0,IF(M16&lt;1,0,IF(M16&gt;27,70,LOOKUP(M16,{1,2,3,4,5,6,7,8,9,10,11,12,13,14,15,16,17,18,19,20,21,22,23,24,25,26,27},{20,23,25,27,29,31,33,35,38,41,44,47,50,53,56,58,60,61,62,63,64,65,66,67,68,69,70}))))</f>
        <v>70</v>
      </c>
      <c r="H182" s="18">
        <f t="shared" si="47"/>
        <v>70</v>
      </c>
      <c r="I182" s="18">
        <f>IF(M16=0,0,IF(M16&lt;1,0,IF(M16&gt;31,70,LOOKUP(M16,{1,2,3,4,5,6,7,8,9,10,11,12,13,14,15,16,17,18,19,20,21,22,23,24,25,26,27,28,29,30,31},{9,10,11,13,15,17,19,21,23,25,27,29,31,33,36,38,41,44,47,50,53,55,57,59,61,63,65,67,68,69,70}))))</f>
        <v>70</v>
      </c>
      <c r="J182" s="18">
        <f>IF(M16=0,0,IF(M16&lt;1,0,IF(M16&gt;29,70,LOOKUP(M16,{1,2,3,4,5,6,7,8,9,10,11,12,13,14,15,16,17,18,19,20,21,22,23,24,25,26,27,28,29},{15,17,19,21,23,25,27,29,32,35,38,41,44,47,50,53,56,58,60,61,62,63,64,65,66,67,68,69,70}))))</f>
        <v>70</v>
      </c>
      <c r="K182" s="18">
        <f t="shared" si="48"/>
        <v>70</v>
      </c>
      <c r="L182" s="18">
        <f>IF(M16=0,0,IF(M16&lt;1,0,IF(M16&gt;33,70,LOOKUP(M16,{1,2,3,4,5,6,7,8,9,10,11,12,13,14,15,16,17,18,19,20,21,22,23,24,25,26,27,28,29,30,31,32,33},{6,7,8,9,10,12,14,16,18,20,22,24,26,28,30,32,35,38,41,44,47,50,53,55,57,59,61,63,65,67,68,69,70}))))</f>
        <v>70</v>
      </c>
      <c r="M182" s="18">
        <f>IF(M16=0,0,IF(M16&lt;1,0,IF(M16&gt;33,70,LOOKUP(M16,{1,2,3,4,5,6,7,8,9,10,11,12,13,14,15,16,17,18,19,20,21,22,23,24,25,26,27,28,29,30,31,32,33},{7,9,11,13,15,17,19,21,23,25,27,29,32,35,38,41,44,47,50,53,56,58,60,61,62,63,64,65,66,67,68,69,70}))))</f>
        <v>70</v>
      </c>
      <c r="N182" s="18">
        <f t="shared" si="49"/>
        <v>70</v>
      </c>
      <c r="O182" s="18">
        <f>IF(M16=0,0,IF(M16&lt;1,0,IF(M16&gt;38,70,LOOKUP(M16,{1,2,3,4,5,6,7,8,9,10,11,12,13,14,15,16,17,18,19,20,21,22,23,24,25,26,27,28,29,30,31,32,33,34,35,36,37,38},{1,2,3,4,5,6,7,8,10,12,14,16,18,20,22,24,26,28,30,32,34,36,38,41,44,47,50,53,55,57,59,61,63,65,67,68,69,70}))))</f>
        <v>67</v>
      </c>
      <c r="P182" s="18">
        <f>IF(M16=0,0,IF(M16&lt;1,0,IF(M16&gt;35,70,LOOKUP(M16,{1,2,3,4,5,6,7,8,9,10,11,12,13,14,15,16,17,18,19,20,21,22,23,24,25,26,27,28,29,30,31,32,33,34,35},{1,2,3,4,5,7,9,11,13,15,17,19,21,23,25,27,29,32,35,38,41,44,47,50,53,56,58,60,62,64,66,67,68,69,70}))))</f>
        <v>70</v>
      </c>
      <c r="Q182" s="18">
        <f t="shared" si="50"/>
        <v>66</v>
      </c>
      <c r="R182" s="18">
        <f>IF(M16=0,0,IF(M16&lt;2,0,IF(M16&gt;41,70,LOOKUP(M16,{2,3,4,5,6,7,8,9,10,11,12,13,14,15,16,17,18,19,20,21,22,23,24,25,26,27,28,29,30,31,32,33,34,35,36,37,38,39,40,41},{1,2,3,4,5,6,7,8,9,11,13,15,17,19,21,23,25,27,29,31,33,35,37,39,41,43,45,47,50,52,54,56,58,60,62,64,66,68,69,70}))))</f>
        <v>60</v>
      </c>
      <c r="S182" s="18">
        <f>IF(M16=0,0,IF(M16&lt;2,0,IF(M16&gt;38,70,LOOKUP(M16,{2,3,4,5,6,7,8,9,10,11,12,13,14,15,16,17,18,19,20,21,22,23,24,25,26,27,28,29,30,31,32,33,34,35,36,37,38},{1,2,3,4,6,8,10,12,14,16,18,20,22,24,26,28,30,32,34,36,38,40,42,44,47,50,52,54,56,58,60,62,64,66,68,69,70}))))</f>
        <v>66</v>
      </c>
      <c r="T182" s="18">
        <f t="shared" si="51"/>
        <v>62</v>
      </c>
      <c r="U182" s="18">
        <f>IF(M16=0,0,IF(M16&lt;3,0,IF(M16&gt;44,70,LOOKUP(M16,{3,4,5,6,7,8,9,10,11,12,13,14,15,16,17,18,19,20,21,22,23,24,25,26,27,28,29,30,31,32,33,34,35,36,37,38,39,40,41,42,43,44},{1,2,3,4,5,6,7,8,9,10,11,12,14,16,18,20,22,24,26,28,30,32,34,36,38,40,42,44,47,50,52,54,56,58,60,62,64,66,67,68,69,70}))))</f>
        <v>56</v>
      </c>
      <c r="V182" s="18">
        <f>IF(M16=0,0,IF(M16&lt;2,0,IF(M16&gt;40,70,LOOKUP(M16,{2,3,4,5,6,7,8,9,10,11,12,13,14,15,16,17,18,19,20,21,22,23,24,25,26,27,28,29,30,31,32,33,34,35,36,37,38,39,40},{1,2,3,4,5,6,7,8,9,11,13,15,17,19,21,23,25,27,29,31,33,35,37,39,41,44,47,50,52,54,56,58,60,62,64,66,68,69,70}))))</f>
        <v>62</v>
      </c>
      <c r="W182" s="18">
        <f t="shared" si="52"/>
        <v>56</v>
      </c>
      <c r="X182" s="18">
        <f>IF(M16=0,0,IF(M16&lt;4,0,IF(M16&gt;46,70,LOOKUP(M16,{4,5,6,7,8,9,10,11,12,13,14,15,16,17,18,19,20,21,22,23,24,25,26,27,28,29,30,31,32,33,34,35,36,37,38,39,40,41,42,43,44,45,46},{1,2,3,4,5,6,7,8,9,10,11,12,13,14,15,16,18,20,22,24,26,28,30,32,34,36,38,40,42,44,47,50,52,54,56,58,60,62,64,66,68,69,70}))))</f>
        <v>50</v>
      </c>
      <c r="Y182" s="18">
        <f>IF(M16=0,0,IF(M16&lt;3,0,IF(M16&gt;42,70,LOOKUP(M16,{3,4,5,6,7,8,9,10,11,12,13,14,15,16,17,18,19,20,21,22,23,24,25,26,27,28,29,30,31,32,33,34,35,36,37,38,39,40,41,42},{1,2,3,4,5,6,7,8,9,10,11,12,13,14,15,16,17,19,21,23,25,27,29,32,35,38,41,44,47,50,52,54,56,58,60,62,64,66,68,70}))))</f>
        <v>56</v>
      </c>
      <c r="Z182" s="18">
        <f t="shared" si="53"/>
        <v>56</v>
      </c>
      <c r="AA182" s="18">
        <f>IF(M16=0,0,IF(M16&lt;5,0,IF(M16&gt;47,70,LOOKUP(M16,{5,6,7,8,9,10,11,12,13,14,15,16,17,18,19,20,21,22,23,24,25,26,27,28,29,30,31,32,33,34,35,36,37,38,39,40,41,42,43,44,45,46,47},{1,2,3,4,5,6,7,8,9,10,11,12,13,14,15,16,17,18,20,22,24,26,28,30,32,34,36,38,40,42,44,47,50,53,56,58,60,62,64,66,68,69,70}))))</f>
        <v>44</v>
      </c>
      <c r="AB182" s="18">
        <f>IF(M16=0,0,IF(M16&lt;3,0,IF(M16&gt;43,70,LOOKUP(M16,{3,4,5,6,7,8,9,10,11,12,13,14,15,16,17,18,19,20,21,22,23,24,25,26,27,28,29,30,31,32,33,34,35,36,37,38,39,40,41,42,43},{1,2,3,4,5,6,7,8,9,10,11,12,13,14,15,16,17,19,21,23,25,27,29,32,35,38,41,44,47,50,52,54,56,58,60,62,64,66,68,69,70}))))</f>
        <v>56</v>
      </c>
      <c r="AC182" s="18">
        <f t="shared" si="54"/>
        <v>54</v>
      </c>
      <c r="AD182" s="18">
        <f>IF(M16=0,0,IF(M16&lt;6,0,IF(M16&gt;47,70,LOOKUP(M16,{6,7,8,9,10,11,12,13,14,15,16,17,18,19,20,21,22,23,24,25,26,27,28,29,30,31,32,33,34,35,36,37,38,39,40,41,42,43,44,45,46,47},{1,2,3,4,5,6,7,8,9,10,11,12,13,14,15,16,17,18,20,22,24,26,28,30,32,34,36,38,40,42,44,47,50,53,56,58,60,62,64,66,68,70}))))</f>
        <v>42</v>
      </c>
      <c r="AE182" s="18">
        <f>IF(M16=0,0,IF(M16&lt;4,0,IF(M16&gt;43,70,LOOKUP(M16,{4,5,6,7,8,9,10,11,12,13,14,15,16,17,18,19,20,21,22,23,24,25,26,27,28,29,30,31,32,33,34,35,36,37,38,39,40,41,42,43},{1,2,3,4,5,6,7,8,9,10,11,12,13,14,15,16,17,19,21,23,25,27,29,32,35,38,41,44,47,50,52,54,56,58,60,62,64,66,68,70}))))</f>
        <v>54</v>
      </c>
      <c r="AF182" s="18">
        <f t="shared" si="55"/>
        <v>54</v>
      </c>
      <c r="AG182" s="18">
        <f>IF(M16=0,0,IF(M16&lt;6,0,IF(M16&gt;47,70,LOOKUP(M16,{6,7,8,9,10,11,12,13,14,15,16,17,18,19,20,21,22,23,24,25,26,27,28,29,30,31,32,33,34,35,36,37,38,39,40,41,42,43,44,45,46,47},{1,2,3,4,5,6,7,8,9,10,11,12,13,14,15,16,17,18,20,22,24,26,28,30,32,34,36,38,40,42,44,47,50,53,56,58,60,62,64,66,68,70}))))</f>
        <v>42</v>
      </c>
      <c r="AH182" s="18">
        <f>IF(M16=0,0,IF(M16&lt;4,0,IF(M16&gt;43,70,LOOKUP(M16,{4,5,6,7,8,9,10,11,12,13,14,15,16,17,18,19,20,21,22,23,24,25,26,27,28,29,30,31,32,33,34,35,36,37,38,39,40,41,42,43},{1,2,3,4,5,6,7,8,9,10,11,12,13,14,15,16,17,19,21,23,25,27,29,32,35,38,41,44,47,50,52,54,56,58,60,62,64,66,68,70}))))</f>
        <v>54</v>
      </c>
      <c r="AI182" s="18">
        <f t="shared" si="56"/>
        <v>53</v>
      </c>
      <c r="AJ182" s="18">
        <f>IF(M16=0,0,IF(M16&lt;7,0,IF(M16&gt;48,70,LOOKUP(M16,{7,8,9,10,11,12,13,14,15,16,17,18,19,20,21,22,23,24,25,26,27,28,29,30,31,32,33,34,35,36,37,38,39,40,41,42,43,44,45,46,47,48},{1,2,3,4,5,6,7,8,9,10,11,12,13,14,15,16,17,18,20,22,24,26,28,30,32,34,36,38,40,42,44,47,50,53,56,58,60,62,64,66,68,70}))))</f>
        <v>40</v>
      </c>
      <c r="AK182" s="18">
        <f>IF(M16=0,0,IF(M16&lt;5,0,IF(M16&gt;43,70,LOOKUP(M16,{5,6,7,8,9,10,11,12,13,14,15,16,17,18,19,20,21,22,23,24,25,26,27,28,29,30,31,32,33,34,35,36,37,38,39,40,41,42,43},{1,2,3,4,5,6,7,8,9,10,11,12,13,14,15,16,18,20,22,24,26,28,30,32,35,38,41,44,47,50,53,56,58,60,62,64,66,68,70}))))</f>
        <v>53</v>
      </c>
      <c r="AL182" s="18">
        <f t="shared" si="57"/>
        <v>53</v>
      </c>
    </row>
    <row r="183" spans="3:38" ht="12.75" hidden="1" x14ac:dyDescent="0.2">
      <c r="C183" s="15"/>
      <c r="D183" s="16"/>
      <c r="E183" s="18">
        <f t="shared" si="46"/>
        <v>70</v>
      </c>
      <c r="F183" s="18">
        <f>IF(M17=0,0,IF(M17&lt;1,0,IF(M17&gt;29,70,LOOKUP(M17,{1,2,3,4,5,6,7,8,9,10,11,12,13,14,15,16,17,18,19,20,21,22,23,24,25,26,27,28,29},{10,12,14,16,18,20,22,24,26,28,30,32,35,38,41,44,47,50,53,55,57,59,61,63,65,67,68,69,70}))))</f>
        <v>69</v>
      </c>
      <c r="G183" s="18">
        <f>IF(M17=0,0,IF(M17&lt;1,0,IF(M17&gt;27,70,LOOKUP(M17,{1,2,3,4,5,6,7,8,9,10,11,12,13,14,15,16,17,18,19,20,21,22,23,24,25,26,27},{20,23,25,27,29,31,33,35,38,41,44,47,50,53,56,58,60,61,62,63,64,65,66,67,68,69,70}))))</f>
        <v>70</v>
      </c>
      <c r="H183" s="18">
        <f t="shared" si="47"/>
        <v>69</v>
      </c>
      <c r="I183" s="18">
        <f>IF(M17=0,0,IF(M17&lt;1,0,IF(M17&gt;31,70,LOOKUP(M17,{1,2,3,4,5,6,7,8,9,10,11,12,13,14,15,16,17,18,19,20,21,22,23,24,25,26,27,28,29,30,31},{9,10,11,13,15,17,19,21,23,25,27,29,31,33,36,38,41,44,47,50,53,55,57,59,61,63,65,67,68,69,70}))))</f>
        <v>67</v>
      </c>
      <c r="J183" s="18">
        <f>IF(M17=0,0,IF(M17&lt;1,0,IF(M17&gt;29,70,LOOKUP(M17,{1,2,3,4,5,6,7,8,9,10,11,12,13,14,15,16,17,18,19,20,21,22,23,24,25,26,27,28,29},{15,17,19,21,23,25,27,29,32,35,38,41,44,47,50,53,56,58,60,61,62,63,64,65,66,67,68,69,70}))))</f>
        <v>69</v>
      </c>
      <c r="K183" s="18">
        <f t="shared" si="48"/>
        <v>65</v>
      </c>
      <c r="L183" s="18">
        <f>IF(M17=0,0,IF(M17&lt;1,0,IF(M17&gt;33,70,LOOKUP(M17,{1,2,3,4,5,6,7,8,9,10,11,12,13,14,15,16,17,18,19,20,21,22,23,24,25,26,27,28,29,30,31,32,33},{6,7,8,9,10,12,14,16,18,20,22,24,26,28,30,32,35,38,41,44,47,50,53,55,57,59,61,63,65,67,68,69,70}))))</f>
        <v>63</v>
      </c>
      <c r="M183" s="18">
        <f>IF(M17=0,0,IF(M17&lt;1,0,IF(M17&gt;33,70,LOOKUP(M17,{1,2,3,4,5,6,7,8,9,10,11,12,13,14,15,16,17,18,19,20,21,22,23,24,25,26,27,28,29,30,31,32,33},{7,9,11,13,15,17,19,21,23,25,27,29,32,35,38,41,44,47,50,53,56,58,60,61,62,63,64,65,66,67,68,69,70}))))</f>
        <v>65</v>
      </c>
      <c r="N183" s="18">
        <f t="shared" si="49"/>
        <v>60</v>
      </c>
      <c r="O183" s="18">
        <f>IF(M17=0,0,IF(M17&lt;1,0,IF(M17&gt;38,70,LOOKUP(M17,{1,2,3,4,5,6,7,8,9,10,11,12,13,14,15,16,17,18,19,20,21,22,23,24,25,26,27,28,29,30,31,32,33,34,35,36,37,38},{1,2,3,4,5,6,7,8,10,12,14,16,18,20,22,24,26,28,30,32,34,36,38,41,44,47,50,53,55,57,59,61,63,65,67,68,69,70}))))</f>
        <v>53</v>
      </c>
      <c r="P183" s="18">
        <f>IF(M17=0,0,IF(M17&lt;1,0,IF(M17&gt;35,70,LOOKUP(M17,{1,2,3,4,5,6,7,8,9,10,11,12,13,14,15,16,17,18,19,20,21,22,23,24,25,26,27,28,29,30,31,32,33,34,35},{1,2,3,4,5,7,9,11,13,15,17,19,21,23,25,27,29,32,35,38,41,44,47,50,53,56,58,60,62,64,66,67,68,69,70}))))</f>
        <v>60</v>
      </c>
      <c r="Q183" s="18">
        <f t="shared" si="50"/>
        <v>52</v>
      </c>
      <c r="R183" s="18">
        <f>IF(M17=0,0,IF(M17&lt;2,0,IF(M17&gt;41,70,LOOKUP(M17,{2,3,4,5,6,7,8,9,10,11,12,13,14,15,16,17,18,19,20,21,22,23,24,25,26,27,28,29,30,31,32,33,34,35,36,37,38,39,40,41},{1,2,3,4,5,6,7,8,9,11,13,15,17,19,21,23,25,27,29,31,33,35,37,39,41,43,45,47,50,52,54,56,58,60,62,64,66,68,69,70}))))</f>
        <v>45</v>
      </c>
      <c r="S183" s="18">
        <f>IF(M17=0,0,IF(M17&lt;2,0,IF(M17&gt;38,70,LOOKUP(M17,{2,3,4,5,6,7,8,9,10,11,12,13,14,15,16,17,18,19,20,21,22,23,24,25,26,27,28,29,30,31,32,33,34,35,36,37,38},{1,2,3,4,6,8,10,12,14,16,18,20,22,24,26,28,30,32,34,36,38,40,42,44,47,50,52,54,56,58,60,62,64,66,68,69,70}))))</f>
        <v>52</v>
      </c>
      <c r="T183" s="18">
        <f t="shared" si="51"/>
        <v>47</v>
      </c>
      <c r="U183" s="18">
        <f>IF(M17=0,0,IF(M17&lt;3,0,IF(M17&gt;44,70,LOOKUP(M17,{3,4,5,6,7,8,9,10,11,12,13,14,15,16,17,18,19,20,21,22,23,24,25,26,27,28,29,30,31,32,33,34,35,36,37,38,39,40,41,42,43,44},{1,2,3,4,5,6,7,8,9,10,11,12,14,16,18,20,22,24,26,28,30,32,34,36,38,40,42,44,47,50,52,54,56,58,60,62,64,66,67,68,69,70}))))</f>
        <v>40</v>
      </c>
      <c r="V183" s="18">
        <f>IF(M17=0,0,IF(M17&lt;2,0,IF(M17&gt;40,70,LOOKUP(M17,{2,3,4,5,6,7,8,9,10,11,12,13,14,15,16,17,18,19,20,21,22,23,24,25,26,27,28,29,30,31,32,33,34,35,36,37,38,39,40},{1,2,3,4,5,6,7,8,9,11,13,15,17,19,21,23,25,27,29,31,33,35,37,39,41,44,47,50,52,54,56,58,60,62,64,66,68,69,70}))))</f>
        <v>47</v>
      </c>
      <c r="W183" s="18">
        <f t="shared" si="52"/>
        <v>38</v>
      </c>
      <c r="X183" s="18">
        <f>IF(M17=0,0,IF(M17&lt;4,0,IF(M17&gt;46,70,LOOKUP(M17,{4,5,6,7,8,9,10,11,12,13,14,15,16,17,18,19,20,21,22,23,24,25,26,27,28,29,30,31,32,33,34,35,36,37,38,39,40,41,42,43,44,45,46},{1,2,3,4,5,6,7,8,9,10,11,12,13,14,15,16,18,20,22,24,26,28,30,32,34,36,38,40,42,44,47,50,52,54,56,58,60,62,64,66,68,69,70}))))</f>
        <v>34</v>
      </c>
      <c r="Y183" s="18">
        <f>IF(M17=0,0,IF(M17&lt;3,0,IF(M17&gt;42,70,LOOKUP(M17,{3,4,5,6,7,8,9,10,11,12,13,14,15,16,17,18,19,20,21,22,23,24,25,26,27,28,29,30,31,32,33,34,35,36,37,38,39,40,41,42},{1,2,3,4,5,6,7,8,9,10,11,12,13,14,15,16,17,19,21,23,25,27,29,32,35,38,41,44,47,50,52,54,56,58,60,62,64,66,68,70}))))</f>
        <v>38</v>
      </c>
      <c r="Z183" s="18">
        <f t="shared" si="53"/>
        <v>38</v>
      </c>
      <c r="AA183" s="18">
        <f>IF(M17=0,0,IF(M17&lt;5,0,IF(M17&gt;47,70,LOOKUP(M17,{5,6,7,8,9,10,11,12,13,14,15,16,17,18,19,20,21,22,23,24,25,26,27,28,29,30,31,32,33,34,35,36,37,38,39,40,41,42,43,44,45,46,47},{1,2,3,4,5,6,7,8,9,10,11,12,13,14,15,16,17,18,20,22,24,26,28,30,32,34,36,38,40,42,44,47,50,53,56,58,60,62,64,66,68,69,70}))))</f>
        <v>30</v>
      </c>
      <c r="AB183" s="18">
        <f>IF(M17=0,0,IF(M17&lt;3,0,IF(M17&gt;43,70,LOOKUP(M17,{3,4,5,6,7,8,9,10,11,12,13,14,15,16,17,18,19,20,21,22,23,24,25,26,27,28,29,30,31,32,33,34,35,36,37,38,39,40,41,42,43},{1,2,3,4,5,6,7,8,9,10,11,12,13,14,15,16,17,19,21,23,25,27,29,32,35,38,41,44,47,50,52,54,56,58,60,62,64,66,68,69,70}))))</f>
        <v>38</v>
      </c>
      <c r="AC183" s="18">
        <f t="shared" si="54"/>
        <v>35</v>
      </c>
      <c r="AD183" s="18">
        <f>IF(M17=0,0,IF(M17&lt;6,0,IF(M17&gt;47,70,LOOKUP(M17,{6,7,8,9,10,11,12,13,14,15,16,17,18,19,20,21,22,23,24,25,26,27,28,29,30,31,32,33,34,35,36,37,38,39,40,41,42,43,44,45,46,47},{1,2,3,4,5,6,7,8,9,10,11,12,13,14,15,16,17,18,20,22,24,26,28,30,32,34,36,38,40,42,44,47,50,53,56,58,60,62,64,66,68,70}))))</f>
        <v>28</v>
      </c>
      <c r="AE183" s="18">
        <f>IF(M17=0,0,IF(M17&lt;4,0,IF(M17&gt;43,70,LOOKUP(M17,{4,5,6,7,8,9,10,11,12,13,14,15,16,17,18,19,20,21,22,23,24,25,26,27,28,29,30,31,32,33,34,35,36,37,38,39,40,41,42,43},{1,2,3,4,5,6,7,8,9,10,11,12,13,14,15,16,17,19,21,23,25,27,29,32,35,38,41,44,47,50,52,54,56,58,60,62,64,66,68,70}))))</f>
        <v>35</v>
      </c>
      <c r="AF183" s="18">
        <f t="shared" si="55"/>
        <v>35</v>
      </c>
      <c r="AG183" s="18">
        <f>IF(M17=0,0,IF(M17&lt;6,0,IF(M17&gt;47,70,LOOKUP(M17,{6,7,8,9,10,11,12,13,14,15,16,17,18,19,20,21,22,23,24,25,26,27,28,29,30,31,32,33,34,35,36,37,38,39,40,41,42,43,44,45,46,47},{1,2,3,4,5,6,7,8,9,10,11,12,13,14,15,16,17,18,20,22,24,26,28,30,32,34,36,38,40,42,44,47,50,53,56,58,60,62,64,66,68,70}))))</f>
        <v>28</v>
      </c>
      <c r="AH183" s="18">
        <f>IF(M17=0,0,IF(M17&lt;4,0,IF(M17&gt;43,70,LOOKUP(M17,{4,5,6,7,8,9,10,11,12,13,14,15,16,17,18,19,20,21,22,23,24,25,26,27,28,29,30,31,32,33,34,35,36,37,38,39,40,41,42,43},{1,2,3,4,5,6,7,8,9,10,11,12,13,14,15,16,17,19,21,23,25,27,29,32,35,38,41,44,47,50,52,54,56,58,60,62,64,66,68,70}))))</f>
        <v>35</v>
      </c>
      <c r="AI183" s="18">
        <f t="shared" si="56"/>
        <v>32</v>
      </c>
      <c r="AJ183" s="18">
        <f>IF(M17=0,0,IF(M17&lt;7,0,IF(M17&gt;48,70,LOOKUP(M17,{7,8,9,10,11,12,13,14,15,16,17,18,19,20,21,22,23,24,25,26,27,28,29,30,31,32,33,34,35,36,37,38,39,40,41,42,43,44,45,46,47,48},{1,2,3,4,5,6,7,8,9,10,11,12,13,14,15,16,17,18,20,22,24,26,28,30,32,34,36,38,40,42,44,47,50,53,56,58,60,62,64,66,68,70}))))</f>
        <v>26</v>
      </c>
      <c r="AK183" s="18">
        <f>IF(M17=0,0,IF(M17&lt;5,0,IF(M17&gt;43,70,LOOKUP(M17,{5,6,7,8,9,10,11,12,13,14,15,16,17,18,19,20,21,22,23,24,25,26,27,28,29,30,31,32,33,34,35,36,37,38,39,40,41,42,43},{1,2,3,4,5,6,7,8,9,10,11,12,13,14,15,16,18,20,22,24,26,28,30,32,35,38,41,44,47,50,53,56,58,60,62,64,66,68,70}))))</f>
        <v>32</v>
      </c>
      <c r="AL183" s="18">
        <f t="shared" si="57"/>
        <v>32</v>
      </c>
    </row>
    <row r="184" spans="3:38" ht="12.75" hidden="1" x14ac:dyDescent="0.2">
      <c r="C184" s="15"/>
      <c r="D184" s="16"/>
      <c r="E184" s="18">
        <f t="shared" si="46"/>
        <v>70</v>
      </c>
      <c r="F184" s="18">
        <f>IF(M18=0,0,IF(M18&lt;1,0,IF(M18&gt;29,70,LOOKUP(M18,{1,2,3,4,5,6,7,8,9,10,11,12,13,14,15,16,17,18,19,20,21,22,23,24,25,26,27,28,29},{10,12,14,16,18,20,22,24,26,28,30,32,35,38,41,44,47,50,53,55,57,59,61,63,65,67,68,69,70}))))</f>
        <v>70</v>
      </c>
      <c r="G184" s="18">
        <f>IF(M18=0,0,IF(M18&lt;1,0,IF(M18&gt;27,70,LOOKUP(M18,{1,2,3,4,5,6,7,8,9,10,11,12,13,14,15,16,17,18,19,20,21,22,23,24,25,26,27},{20,23,25,27,29,31,33,35,38,41,44,47,50,53,56,58,60,61,62,63,64,65,66,67,68,69,70}))))</f>
        <v>70</v>
      </c>
      <c r="H184" s="18">
        <f t="shared" si="47"/>
        <v>70</v>
      </c>
      <c r="I184" s="18">
        <f>IF(M18=0,0,IF(M18&lt;1,0,IF(M18&gt;31,70,LOOKUP(M18,{1,2,3,4,5,6,7,8,9,10,11,12,13,14,15,16,17,18,19,20,21,22,23,24,25,26,27,28,29,30,31},{9,10,11,13,15,17,19,21,23,25,27,29,31,33,36,38,41,44,47,50,53,55,57,59,61,63,65,67,68,69,70}))))</f>
        <v>70</v>
      </c>
      <c r="J184" s="18">
        <f>IF(M18=0,0,IF(M18&lt;1,0,IF(M18&gt;29,70,LOOKUP(M18,{1,2,3,4,5,6,7,8,9,10,11,12,13,14,15,16,17,18,19,20,21,22,23,24,25,26,27,28,29},{15,17,19,21,23,25,27,29,32,35,38,41,44,47,50,53,56,58,60,61,62,63,64,65,66,67,68,69,70}))))</f>
        <v>70</v>
      </c>
      <c r="K184" s="18">
        <f t="shared" si="48"/>
        <v>70</v>
      </c>
      <c r="L184" s="18">
        <f>IF(M18=0,0,IF(M18&lt;1,0,IF(M18&gt;33,70,LOOKUP(M18,{1,2,3,4,5,6,7,8,9,10,11,12,13,14,15,16,17,18,19,20,21,22,23,24,25,26,27,28,29,30,31,32,33},{6,7,8,9,10,12,14,16,18,20,22,24,26,28,30,32,35,38,41,44,47,50,53,55,57,59,61,63,65,67,68,69,70}))))</f>
        <v>70</v>
      </c>
      <c r="M184" s="18">
        <f>IF(M18=0,0,IF(M18&lt;1,0,IF(M18&gt;33,70,LOOKUP(M18,{1,2,3,4,5,6,7,8,9,10,11,12,13,14,15,16,17,18,19,20,21,22,23,24,25,26,27,28,29,30,31,32,33},{7,9,11,13,15,17,19,21,23,25,27,29,32,35,38,41,44,47,50,53,56,58,60,61,62,63,64,65,66,67,68,69,70}))))</f>
        <v>70</v>
      </c>
      <c r="N184" s="18">
        <f t="shared" si="49"/>
        <v>70</v>
      </c>
      <c r="O184" s="18">
        <f>IF(M18=0,0,IF(M18&lt;1,0,IF(M18&gt;38,70,LOOKUP(M18,{1,2,3,4,5,6,7,8,9,10,11,12,13,14,15,16,17,18,19,20,21,22,23,24,25,26,27,28,29,30,31,32,33,34,35,36,37,38},{1,2,3,4,5,6,7,8,10,12,14,16,18,20,22,24,26,28,30,32,34,36,38,41,44,47,50,53,55,57,59,61,63,65,67,68,69,70}))))</f>
        <v>67</v>
      </c>
      <c r="P184" s="18">
        <f>IF(M18=0,0,IF(M18&lt;1,0,IF(M18&gt;35,70,LOOKUP(M18,{1,2,3,4,5,6,7,8,9,10,11,12,13,14,15,16,17,18,19,20,21,22,23,24,25,26,27,28,29,30,31,32,33,34,35},{1,2,3,4,5,7,9,11,13,15,17,19,21,23,25,27,29,32,35,38,41,44,47,50,53,56,58,60,62,64,66,67,68,69,70}))))</f>
        <v>70</v>
      </c>
      <c r="Q184" s="18">
        <f t="shared" si="50"/>
        <v>66</v>
      </c>
      <c r="R184" s="18">
        <f>IF(M18=0,0,IF(M18&lt;2,0,IF(M18&gt;41,70,LOOKUP(M18,{2,3,4,5,6,7,8,9,10,11,12,13,14,15,16,17,18,19,20,21,22,23,24,25,26,27,28,29,30,31,32,33,34,35,36,37,38,39,40,41},{1,2,3,4,5,6,7,8,9,11,13,15,17,19,21,23,25,27,29,31,33,35,37,39,41,43,45,47,50,52,54,56,58,60,62,64,66,68,69,70}))))</f>
        <v>60</v>
      </c>
      <c r="S184" s="18">
        <f>IF(M18=0,0,IF(M18&lt;2,0,IF(M18&gt;38,70,LOOKUP(M18,{2,3,4,5,6,7,8,9,10,11,12,13,14,15,16,17,18,19,20,21,22,23,24,25,26,27,28,29,30,31,32,33,34,35,36,37,38},{1,2,3,4,6,8,10,12,14,16,18,20,22,24,26,28,30,32,34,36,38,40,42,44,47,50,52,54,56,58,60,62,64,66,68,69,70}))))</f>
        <v>66</v>
      </c>
      <c r="T184" s="18">
        <f t="shared" si="51"/>
        <v>62</v>
      </c>
      <c r="U184" s="18">
        <f>IF(M18=0,0,IF(M18&lt;3,0,IF(M18&gt;44,70,LOOKUP(M18,{3,4,5,6,7,8,9,10,11,12,13,14,15,16,17,18,19,20,21,22,23,24,25,26,27,28,29,30,31,32,33,34,35,36,37,38,39,40,41,42,43,44},{1,2,3,4,5,6,7,8,9,10,11,12,14,16,18,20,22,24,26,28,30,32,34,36,38,40,42,44,47,50,52,54,56,58,60,62,64,66,67,68,69,70}))))</f>
        <v>56</v>
      </c>
      <c r="V184" s="18">
        <f>IF(M18=0,0,IF(M18&lt;2,0,IF(M18&gt;40,70,LOOKUP(M18,{2,3,4,5,6,7,8,9,10,11,12,13,14,15,16,17,18,19,20,21,22,23,24,25,26,27,28,29,30,31,32,33,34,35,36,37,38,39,40},{1,2,3,4,5,6,7,8,9,11,13,15,17,19,21,23,25,27,29,31,33,35,37,39,41,44,47,50,52,54,56,58,60,62,64,66,68,69,70}))))</f>
        <v>62</v>
      </c>
      <c r="W184" s="18">
        <f t="shared" si="52"/>
        <v>56</v>
      </c>
      <c r="X184" s="18">
        <f>IF(M18=0,0,IF(M18&lt;4,0,IF(M18&gt;46,70,LOOKUP(M18,{4,5,6,7,8,9,10,11,12,13,14,15,16,17,18,19,20,21,22,23,24,25,26,27,28,29,30,31,32,33,34,35,36,37,38,39,40,41,42,43,44,45,46},{1,2,3,4,5,6,7,8,9,10,11,12,13,14,15,16,18,20,22,24,26,28,30,32,34,36,38,40,42,44,47,50,52,54,56,58,60,62,64,66,68,69,70}))))</f>
        <v>50</v>
      </c>
      <c r="Y184" s="18">
        <f>IF(M18=0,0,IF(M18&lt;3,0,IF(M18&gt;42,70,LOOKUP(M18,{3,4,5,6,7,8,9,10,11,12,13,14,15,16,17,18,19,20,21,22,23,24,25,26,27,28,29,30,31,32,33,34,35,36,37,38,39,40,41,42},{1,2,3,4,5,6,7,8,9,10,11,12,13,14,15,16,17,19,21,23,25,27,29,32,35,38,41,44,47,50,52,54,56,58,60,62,64,66,68,70}))))</f>
        <v>56</v>
      </c>
      <c r="Z184" s="18">
        <f t="shared" si="53"/>
        <v>56</v>
      </c>
      <c r="AA184" s="18">
        <f>IF(M18=0,0,IF(M18&lt;5,0,IF(M18&gt;47,70,LOOKUP(M18,{5,6,7,8,9,10,11,12,13,14,15,16,17,18,19,20,21,22,23,24,25,26,27,28,29,30,31,32,33,34,35,36,37,38,39,40,41,42,43,44,45,46,47},{1,2,3,4,5,6,7,8,9,10,11,12,13,14,15,16,17,18,20,22,24,26,28,30,32,34,36,38,40,42,44,47,50,53,56,58,60,62,64,66,68,69,70}))))</f>
        <v>44</v>
      </c>
      <c r="AB184" s="18">
        <f>IF(M18=0,0,IF(M18&lt;3,0,IF(M18&gt;43,70,LOOKUP(M18,{3,4,5,6,7,8,9,10,11,12,13,14,15,16,17,18,19,20,21,22,23,24,25,26,27,28,29,30,31,32,33,34,35,36,37,38,39,40,41,42,43},{1,2,3,4,5,6,7,8,9,10,11,12,13,14,15,16,17,19,21,23,25,27,29,32,35,38,41,44,47,50,52,54,56,58,60,62,64,66,68,69,70}))))</f>
        <v>56</v>
      </c>
      <c r="AC184" s="18">
        <f t="shared" si="54"/>
        <v>54</v>
      </c>
      <c r="AD184" s="18">
        <f>IF(M18=0,0,IF(M18&lt;6,0,IF(M18&gt;47,70,LOOKUP(M18,{6,7,8,9,10,11,12,13,14,15,16,17,18,19,20,21,22,23,24,25,26,27,28,29,30,31,32,33,34,35,36,37,38,39,40,41,42,43,44,45,46,47},{1,2,3,4,5,6,7,8,9,10,11,12,13,14,15,16,17,18,20,22,24,26,28,30,32,34,36,38,40,42,44,47,50,53,56,58,60,62,64,66,68,70}))))</f>
        <v>42</v>
      </c>
      <c r="AE184" s="18">
        <f>IF(M18=0,0,IF(M18&lt;4,0,IF(M18&gt;43,70,LOOKUP(M18,{4,5,6,7,8,9,10,11,12,13,14,15,16,17,18,19,20,21,22,23,24,25,26,27,28,29,30,31,32,33,34,35,36,37,38,39,40,41,42,43},{1,2,3,4,5,6,7,8,9,10,11,12,13,14,15,16,17,19,21,23,25,27,29,32,35,38,41,44,47,50,52,54,56,58,60,62,64,66,68,70}))))</f>
        <v>54</v>
      </c>
      <c r="AF184" s="18">
        <f t="shared" si="55"/>
        <v>54</v>
      </c>
      <c r="AG184" s="18">
        <f>IF(M18=0,0,IF(M18&lt;6,0,IF(M18&gt;47,70,LOOKUP(M18,{6,7,8,9,10,11,12,13,14,15,16,17,18,19,20,21,22,23,24,25,26,27,28,29,30,31,32,33,34,35,36,37,38,39,40,41,42,43,44,45,46,47},{1,2,3,4,5,6,7,8,9,10,11,12,13,14,15,16,17,18,20,22,24,26,28,30,32,34,36,38,40,42,44,47,50,53,56,58,60,62,64,66,68,70}))))</f>
        <v>42</v>
      </c>
      <c r="AH184" s="18">
        <f>IF(M18=0,0,IF(M18&lt;4,0,IF(M18&gt;43,70,LOOKUP(M18,{4,5,6,7,8,9,10,11,12,13,14,15,16,17,18,19,20,21,22,23,24,25,26,27,28,29,30,31,32,33,34,35,36,37,38,39,40,41,42,43},{1,2,3,4,5,6,7,8,9,10,11,12,13,14,15,16,17,19,21,23,25,27,29,32,35,38,41,44,47,50,52,54,56,58,60,62,64,66,68,70}))))</f>
        <v>54</v>
      </c>
      <c r="AI184" s="18">
        <f t="shared" si="56"/>
        <v>53</v>
      </c>
      <c r="AJ184" s="18">
        <f>IF(M18=0,0,IF(M18&lt;7,0,IF(M18&gt;48,70,LOOKUP(M18,{7,8,9,10,11,12,13,14,15,16,17,18,19,20,21,22,23,24,25,26,27,28,29,30,31,32,33,34,35,36,37,38,39,40,41,42,43,44,45,46,47,48},{1,2,3,4,5,6,7,8,9,10,11,12,13,14,15,16,17,18,20,22,24,26,28,30,32,34,36,38,40,42,44,47,50,53,56,58,60,62,64,66,68,70}))))</f>
        <v>40</v>
      </c>
      <c r="AK184" s="18">
        <f>IF(M18=0,0,IF(M18&lt;5,0,IF(M18&gt;43,70,LOOKUP(M18,{5,6,7,8,9,10,11,12,13,14,15,16,17,18,19,20,21,22,23,24,25,26,27,28,29,30,31,32,33,34,35,36,37,38,39,40,41,42,43},{1,2,3,4,5,6,7,8,9,10,11,12,13,14,15,16,18,20,22,24,26,28,30,32,35,38,41,44,47,50,53,56,58,60,62,64,66,68,70}))))</f>
        <v>53</v>
      </c>
      <c r="AL184" s="18">
        <f t="shared" si="57"/>
        <v>53</v>
      </c>
    </row>
    <row r="185" spans="3:38" ht="12.75" hidden="1" x14ac:dyDescent="0.2">
      <c r="C185" s="15"/>
      <c r="D185" s="16"/>
      <c r="E185" s="18">
        <f t="shared" si="46"/>
        <v>70</v>
      </c>
      <c r="F185" s="18">
        <f>IF(M19=0,0,IF(M19&lt;1,0,IF(M19&gt;29,70,LOOKUP(M19,{1,2,3,4,5,6,7,8,9,10,11,12,13,14,15,16,17,18,19,20,21,22,23,24,25,26,27,28,29},{10,12,14,16,18,20,22,24,26,28,30,32,35,38,41,44,47,50,53,55,57,59,61,63,65,67,68,69,70}))))</f>
        <v>70</v>
      </c>
      <c r="G185" s="18">
        <f>IF(M19=0,0,IF(M19&lt;1,0,IF(M19&gt;27,70,LOOKUP(M19,{1,2,3,4,5,6,7,8,9,10,11,12,13,14,15,16,17,18,19,20,21,22,23,24,25,26,27},{20,23,25,27,29,31,33,35,38,41,44,47,50,53,56,58,60,61,62,63,64,65,66,67,68,69,70}))))</f>
        <v>70</v>
      </c>
      <c r="H185" s="18">
        <f t="shared" si="47"/>
        <v>70</v>
      </c>
      <c r="I185" s="18">
        <f>IF(M19=0,0,IF(M19&lt;1,0,IF(M19&gt;31,70,LOOKUP(M19,{1,2,3,4,5,6,7,8,9,10,11,12,13,14,15,16,17,18,19,20,21,22,23,24,25,26,27,28,29,30,31},{9,10,11,13,15,17,19,21,23,25,27,29,31,33,36,38,41,44,47,50,53,55,57,59,61,63,65,67,68,69,70}))))</f>
        <v>69</v>
      </c>
      <c r="J185" s="18">
        <f>IF(M19=0,0,IF(M19&lt;1,0,IF(M19&gt;29,70,LOOKUP(M19,{1,2,3,4,5,6,7,8,9,10,11,12,13,14,15,16,17,18,19,20,21,22,23,24,25,26,27,28,29},{15,17,19,21,23,25,27,29,32,35,38,41,44,47,50,53,56,58,60,61,62,63,64,65,66,67,68,69,70}))))</f>
        <v>70</v>
      </c>
      <c r="K185" s="18">
        <f t="shared" si="48"/>
        <v>67</v>
      </c>
      <c r="L185" s="18">
        <f>IF(M19=0,0,IF(M19&lt;1,0,IF(M19&gt;33,70,LOOKUP(M19,{1,2,3,4,5,6,7,8,9,10,11,12,13,14,15,16,17,18,19,20,21,22,23,24,25,26,27,28,29,30,31,32,33},{6,7,8,9,10,12,14,16,18,20,22,24,26,28,30,32,35,38,41,44,47,50,53,55,57,59,61,63,65,67,68,69,70}))))</f>
        <v>67</v>
      </c>
      <c r="M185" s="18">
        <f>IF(M19=0,0,IF(M19&lt;1,0,IF(M19&gt;33,70,LOOKUP(M19,{1,2,3,4,5,6,7,8,9,10,11,12,13,14,15,16,17,18,19,20,21,22,23,24,25,26,27,28,29,30,31,32,33},{7,9,11,13,15,17,19,21,23,25,27,29,32,35,38,41,44,47,50,53,56,58,60,61,62,63,64,65,66,67,68,69,70}))))</f>
        <v>67</v>
      </c>
      <c r="N185" s="18">
        <f t="shared" si="49"/>
        <v>64</v>
      </c>
      <c r="O185" s="18">
        <f>IF(M19=0,0,IF(M19&lt;1,0,IF(M19&gt;38,70,LOOKUP(M19,{1,2,3,4,5,6,7,8,9,10,11,12,13,14,15,16,17,18,19,20,21,22,23,24,25,26,27,28,29,30,31,32,33,34,35,36,37,38},{1,2,3,4,5,6,7,8,10,12,14,16,18,20,22,24,26,28,30,32,34,36,38,41,44,47,50,53,55,57,59,61,63,65,67,68,69,70}))))</f>
        <v>57</v>
      </c>
      <c r="P185" s="18">
        <f>IF(M19=0,0,IF(M19&lt;1,0,IF(M19&gt;35,70,LOOKUP(M19,{1,2,3,4,5,6,7,8,9,10,11,12,13,14,15,16,17,18,19,20,21,22,23,24,25,26,27,28,29,30,31,32,33,34,35},{1,2,3,4,5,7,9,11,13,15,17,19,21,23,25,27,29,32,35,38,41,44,47,50,53,56,58,60,62,64,66,67,68,69,70}))))</f>
        <v>64</v>
      </c>
      <c r="Q185" s="18">
        <f t="shared" si="50"/>
        <v>56</v>
      </c>
      <c r="R185" s="18">
        <f>IF(M19=0,0,IF(M19&lt;2,0,IF(M19&gt;41,70,LOOKUP(M19,{2,3,4,5,6,7,8,9,10,11,12,13,14,15,16,17,18,19,20,21,22,23,24,25,26,27,28,29,30,31,32,33,34,35,36,37,38,39,40,41},{1,2,3,4,5,6,7,8,9,11,13,15,17,19,21,23,25,27,29,31,33,35,37,39,41,43,45,47,50,52,54,56,58,60,62,64,66,68,69,70}))))</f>
        <v>50</v>
      </c>
      <c r="S185" s="18">
        <f>IF(M19=0,0,IF(M19&lt;2,0,IF(M19&gt;38,70,LOOKUP(M19,{2,3,4,5,6,7,8,9,10,11,12,13,14,15,16,17,18,19,20,21,22,23,24,25,26,27,28,29,30,31,32,33,34,35,36,37,38},{1,2,3,4,6,8,10,12,14,16,18,20,22,24,26,28,30,32,34,36,38,40,42,44,47,50,52,54,56,58,60,62,64,66,68,69,70}))))</f>
        <v>56</v>
      </c>
      <c r="T185" s="18">
        <f t="shared" si="51"/>
        <v>52</v>
      </c>
      <c r="U185" s="18">
        <f>IF(M19=0,0,IF(M19&lt;3,0,IF(M19&gt;44,70,LOOKUP(M19,{3,4,5,6,7,8,9,10,11,12,13,14,15,16,17,18,19,20,21,22,23,24,25,26,27,28,29,30,31,32,33,34,35,36,37,38,39,40,41,42,43,44},{1,2,3,4,5,6,7,8,9,10,11,12,14,16,18,20,22,24,26,28,30,32,34,36,38,40,42,44,47,50,52,54,56,58,60,62,64,66,67,68,69,70}))))</f>
        <v>44</v>
      </c>
      <c r="V185" s="18">
        <f>IF(M19=0,0,IF(M19&lt;2,0,IF(M19&gt;40,70,LOOKUP(M19,{2,3,4,5,6,7,8,9,10,11,12,13,14,15,16,17,18,19,20,21,22,23,24,25,26,27,28,29,30,31,32,33,34,35,36,37,38,39,40},{1,2,3,4,5,6,7,8,9,11,13,15,17,19,21,23,25,27,29,31,33,35,37,39,41,44,47,50,52,54,56,58,60,62,64,66,68,69,70}))))</f>
        <v>52</v>
      </c>
      <c r="W185" s="18">
        <f t="shared" si="52"/>
        <v>44</v>
      </c>
      <c r="X185" s="18">
        <f>IF(M19=0,0,IF(M19&lt;4,0,IF(M19&gt;46,70,LOOKUP(M19,{4,5,6,7,8,9,10,11,12,13,14,15,16,17,18,19,20,21,22,23,24,25,26,27,28,29,30,31,32,33,34,35,36,37,38,39,40,41,42,43,44,45,46},{1,2,3,4,5,6,7,8,9,10,11,12,13,14,15,16,18,20,22,24,26,28,30,32,34,36,38,40,42,44,47,50,52,54,56,58,60,62,64,66,68,69,70}))))</f>
        <v>38</v>
      </c>
      <c r="Y185" s="18">
        <f>IF(M19=0,0,IF(M19&lt;3,0,IF(M19&gt;42,70,LOOKUP(M19,{3,4,5,6,7,8,9,10,11,12,13,14,15,16,17,18,19,20,21,22,23,24,25,26,27,28,29,30,31,32,33,34,35,36,37,38,39,40,41,42},{1,2,3,4,5,6,7,8,9,10,11,12,13,14,15,16,17,19,21,23,25,27,29,32,35,38,41,44,47,50,52,54,56,58,60,62,64,66,68,70}))))</f>
        <v>44</v>
      </c>
      <c r="Z185" s="18">
        <f t="shared" si="53"/>
        <v>44</v>
      </c>
      <c r="AA185" s="18">
        <f>IF(M19=0,0,IF(M19&lt;5,0,IF(M19&gt;47,70,LOOKUP(M19,{5,6,7,8,9,10,11,12,13,14,15,16,17,18,19,20,21,22,23,24,25,26,27,28,29,30,31,32,33,34,35,36,37,38,39,40,41,42,43,44,45,46,47},{1,2,3,4,5,6,7,8,9,10,11,12,13,14,15,16,17,18,20,22,24,26,28,30,32,34,36,38,40,42,44,47,50,53,56,58,60,62,64,66,68,69,70}))))</f>
        <v>34</v>
      </c>
      <c r="AB185" s="18">
        <f>IF(M19=0,0,IF(M19&lt;3,0,IF(M19&gt;43,70,LOOKUP(M19,{3,4,5,6,7,8,9,10,11,12,13,14,15,16,17,18,19,20,21,22,23,24,25,26,27,28,29,30,31,32,33,34,35,36,37,38,39,40,41,42,43},{1,2,3,4,5,6,7,8,9,10,11,12,13,14,15,16,17,19,21,23,25,27,29,32,35,38,41,44,47,50,52,54,56,58,60,62,64,66,68,69,70}))))</f>
        <v>44</v>
      </c>
      <c r="AC185" s="18">
        <f t="shared" si="54"/>
        <v>41</v>
      </c>
      <c r="AD185" s="18">
        <f>IF(M19=0,0,IF(M19&lt;6,0,IF(M19&gt;47,70,LOOKUP(M19,{6,7,8,9,10,11,12,13,14,15,16,17,18,19,20,21,22,23,24,25,26,27,28,29,30,31,32,33,34,35,36,37,38,39,40,41,42,43,44,45,46,47},{1,2,3,4,5,6,7,8,9,10,11,12,13,14,15,16,17,18,20,22,24,26,28,30,32,34,36,38,40,42,44,47,50,53,56,58,60,62,64,66,68,70}))))</f>
        <v>32</v>
      </c>
      <c r="AE185" s="18">
        <f>IF(M19=0,0,IF(M19&lt;4,0,IF(M19&gt;43,70,LOOKUP(M19,{4,5,6,7,8,9,10,11,12,13,14,15,16,17,18,19,20,21,22,23,24,25,26,27,28,29,30,31,32,33,34,35,36,37,38,39,40,41,42,43},{1,2,3,4,5,6,7,8,9,10,11,12,13,14,15,16,17,19,21,23,25,27,29,32,35,38,41,44,47,50,52,54,56,58,60,62,64,66,68,70}))))</f>
        <v>41</v>
      </c>
      <c r="AF185" s="18">
        <f t="shared" si="55"/>
        <v>41</v>
      </c>
      <c r="AG185" s="18">
        <f>IF(M19=0,0,IF(M19&lt;6,0,IF(M19&gt;47,70,LOOKUP(M19,{6,7,8,9,10,11,12,13,14,15,16,17,18,19,20,21,22,23,24,25,26,27,28,29,30,31,32,33,34,35,36,37,38,39,40,41,42,43,44,45,46,47},{1,2,3,4,5,6,7,8,9,10,11,12,13,14,15,16,17,18,20,22,24,26,28,30,32,34,36,38,40,42,44,47,50,53,56,58,60,62,64,66,68,70}))))</f>
        <v>32</v>
      </c>
      <c r="AH185" s="18">
        <f>IF(M19=0,0,IF(M19&lt;4,0,IF(M19&gt;43,70,LOOKUP(M19,{4,5,6,7,8,9,10,11,12,13,14,15,16,17,18,19,20,21,22,23,24,25,26,27,28,29,30,31,32,33,34,35,36,37,38,39,40,41,42,43},{1,2,3,4,5,6,7,8,9,10,11,12,13,14,15,16,17,19,21,23,25,27,29,32,35,38,41,44,47,50,52,54,56,58,60,62,64,66,68,70}))))</f>
        <v>41</v>
      </c>
      <c r="AI185" s="18">
        <f t="shared" si="56"/>
        <v>38</v>
      </c>
      <c r="AJ185" s="18">
        <f>IF(M19=0,0,IF(M19&lt;7,0,IF(M19&gt;48,70,LOOKUP(M19,{7,8,9,10,11,12,13,14,15,16,17,18,19,20,21,22,23,24,25,26,27,28,29,30,31,32,33,34,35,36,37,38,39,40,41,42,43,44,45,46,47,48},{1,2,3,4,5,6,7,8,9,10,11,12,13,14,15,16,17,18,20,22,24,26,28,30,32,34,36,38,40,42,44,47,50,53,56,58,60,62,64,66,68,70}))))</f>
        <v>30</v>
      </c>
      <c r="AK185" s="18">
        <f>IF(M19=0,0,IF(M19&lt;5,0,IF(M19&gt;43,70,LOOKUP(M19,{5,6,7,8,9,10,11,12,13,14,15,16,17,18,19,20,21,22,23,24,25,26,27,28,29,30,31,32,33,34,35,36,37,38,39,40,41,42,43},{1,2,3,4,5,6,7,8,9,10,11,12,13,14,15,16,18,20,22,24,26,28,30,32,35,38,41,44,47,50,53,56,58,60,62,64,66,68,70}))))</f>
        <v>38</v>
      </c>
      <c r="AL185" s="18">
        <f t="shared" si="57"/>
        <v>38</v>
      </c>
    </row>
    <row r="186" spans="3:38" ht="12.75" hidden="1" x14ac:dyDescent="0.2">
      <c r="C186" s="15"/>
      <c r="D186" s="16"/>
      <c r="E186" s="18">
        <f t="shared" si="46"/>
        <v>70</v>
      </c>
      <c r="F186" s="18">
        <f>IF(M20=0,0,IF(M20&lt;1,0,IF(M20&gt;29,70,LOOKUP(M20,{1,2,3,4,5,6,7,8,9,10,11,12,13,14,15,16,17,18,19,20,21,22,23,24,25,26,27,28,29},{10,12,14,16,18,20,22,24,26,28,30,32,35,38,41,44,47,50,53,55,57,59,61,63,65,67,68,69,70}))))</f>
        <v>70</v>
      </c>
      <c r="G186" s="18">
        <f>IF(M20=0,0,IF(M20&lt;1,0,IF(M20&gt;27,70,LOOKUP(M20,{1,2,3,4,5,6,7,8,9,10,11,12,13,14,15,16,17,18,19,20,21,22,23,24,25,26,27},{20,23,25,27,29,31,33,35,38,41,44,47,50,53,56,58,60,61,62,63,64,65,66,67,68,69,70}))))</f>
        <v>70</v>
      </c>
      <c r="H186" s="18">
        <f t="shared" si="47"/>
        <v>70</v>
      </c>
      <c r="I186" s="18">
        <f>IF(M20=0,0,IF(M20&lt;1,0,IF(M20&gt;31,70,LOOKUP(M20,{1,2,3,4,5,6,7,8,9,10,11,12,13,14,15,16,17,18,19,20,21,22,23,24,25,26,27,28,29,30,31},{9,10,11,13,15,17,19,21,23,25,27,29,31,33,36,38,41,44,47,50,53,55,57,59,61,63,65,67,68,69,70}))))</f>
        <v>70</v>
      </c>
      <c r="J186" s="18">
        <f>IF(M20=0,0,IF(M20&lt;1,0,IF(M20&gt;29,70,LOOKUP(M20,{1,2,3,4,5,6,7,8,9,10,11,12,13,14,15,16,17,18,19,20,21,22,23,24,25,26,27,28,29},{15,17,19,21,23,25,27,29,32,35,38,41,44,47,50,53,56,58,60,61,62,63,64,65,66,67,68,69,70}))))</f>
        <v>70</v>
      </c>
      <c r="K186" s="18">
        <f t="shared" si="48"/>
        <v>68</v>
      </c>
      <c r="L186" s="18">
        <f>IF(M20=0,0,IF(M20&lt;1,0,IF(M20&gt;33,70,LOOKUP(M20,{1,2,3,4,5,6,7,8,9,10,11,12,13,14,15,16,17,18,19,20,21,22,23,24,25,26,27,28,29,30,31,32,33},{6,7,8,9,10,12,14,16,18,20,22,24,26,28,30,32,35,38,41,44,47,50,53,55,57,59,61,63,65,67,68,69,70}))))</f>
        <v>68</v>
      </c>
      <c r="M186" s="18">
        <f>IF(M20=0,0,IF(M20&lt;1,0,IF(M20&gt;33,70,LOOKUP(M20,{1,2,3,4,5,6,7,8,9,10,11,12,13,14,15,16,17,18,19,20,21,22,23,24,25,26,27,28,29,30,31,32,33},{7,9,11,13,15,17,19,21,23,25,27,29,32,35,38,41,44,47,50,53,56,58,60,61,62,63,64,65,66,67,68,69,70}))))</f>
        <v>68</v>
      </c>
      <c r="N186" s="18">
        <f t="shared" si="49"/>
        <v>66</v>
      </c>
      <c r="O186" s="18">
        <f>IF(M20=0,0,IF(M20&lt;1,0,IF(M20&gt;38,70,LOOKUP(M20,{1,2,3,4,5,6,7,8,9,10,11,12,13,14,15,16,17,18,19,20,21,22,23,24,25,26,27,28,29,30,31,32,33,34,35,36,37,38},{1,2,3,4,5,6,7,8,10,12,14,16,18,20,22,24,26,28,30,32,34,36,38,41,44,47,50,53,55,57,59,61,63,65,67,68,69,70}))))</f>
        <v>59</v>
      </c>
      <c r="P186" s="18">
        <f>IF(M20=0,0,IF(M20&lt;1,0,IF(M20&gt;35,70,LOOKUP(M20,{1,2,3,4,5,6,7,8,9,10,11,12,13,14,15,16,17,18,19,20,21,22,23,24,25,26,27,28,29,30,31,32,33,34,35},{1,2,3,4,5,7,9,11,13,15,17,19,21,23,25,27,29,32,35,38,41,44,47,50,53,56,58,60,62,64,66,67,68,69,70}))))</f>
        <v>66</v>
      </c>
      <c r="Q186" s="18">
        <f t="shared" si="50"/>
        <v>58</v>
      </c>
      <c r="R186" s="18">
        <f>IF(M20=0,0,IF(M20&lt;2,0,IF(M20&gt;41,70,LOOKUP(M20,{2,3,4,5,6,7,8,9,10,11,12,13,14,15,16,17,18,19,20,21,22,23,24,25,26,27,28,29,30,31,32,33,34,35,36,37,38,39,40,41},{1,2,3,4,5,6,7,8,9,11,13,15,17,19,21,23,25,27,29,31,33,35,37,39,41,43,45,47,50,52,54,56,58,60,62,64,66,68,69,70}))))</f>
        <v>52</v>
      </c>
      <c r="S186" s="18">
        <f>IF(M20=0,0,IF(M20&lt;2,0,IF(M20&gt;38,70,LOOKUP(M20,{2,3,4,5,6,7,8,9,10,11,12,13,14,15,16,17,18,19,20,21,22,23,24,25,26,27,28,29,30,31,32,33,34,35,36,37,38},{1,2,3,4,6,8,10,12,14,16,18,20,22,24,26,28,30,32,34,36,38,40,42,44,47,50,52,54,56,58,60,62,64,66,68,69,70}))))</f>
        <v>58</v>
      </c>
      <c r="T186" s="18">
        <f t="shared" si="51"/>
        <v>54</v>
      </c>
      <c r="U186" s="18">
        <f>IF(M20=0,0,IF(M20&lt;3,0,IF(M20&gt;44,70,LOOKUP(M20,{3,4,5,6,7,8,9,10,11,12,13,14,15,16,17,18,19,20,21,22,23,24,25,26,27,28,29,30,31,32,33,34,35,36,37,38,39,40,41,42,43,44},{1,2,3,4,5,6,7,8,9,10,11,12,14,16,18,20,22,24,26,28,30,32,34,36,38,40,42,44,47,50,52,54,56,58,60,62,64,66,67,68,69,70}))))</f>
        <v>47</v>
      </c>
      <c r="V186" s="18">
        <f>IF(M20=0,0,IF(M20&lt;2,0,IF(M20&gt;40,70,LOOKUP(M20,{2,3,4,5,6,7,8,9,10,11,12,13,14,15,16,17,18,19,20,21,22,23,24,25,26,27,28,29,30,31,32,33,34,35,36,37,38,39,40},{1,2,3,4,5,6,7,8,9,11,13,15,17,19,21,23,25,27,29,31,33,35,37,39,41,44,47,50,52,54,56,58,60,62,64,66,68,69,70}))))</f>
        <v>54</v>
      </c>
      <c r="W186" s="18">
        <f t="shared" si="52"/>
        <v>47</v>
      </c>
      <c r="X186" s="18">
        <f>IF(M20=0,0,IF(M20&lt;4,0,IF(M20&gt;46,70,LOOKUP(M20,{4,5,6,7,8,9,10,11,12,13,14,15,16,17,18,19,20,21,22,23,24,25,26,27,28,29,30,31,32,33,34,35,36,37,38,39,40,41,42,43,44,45,46},{1,2,3,4,5,6,7,8,9,10,11,12,13,14,15,16,18,20,22,24,26,28,30,32,34,36,38,40,42,44,47,50,52,54,56,58,60,62,64,66,68,69,70}))))</f>
        <v>40</v>
      </c>
      <c r="Y186" s="18">
        <f>IF(M20=0,0,IF(M20&lt;3,0,IF(M20&gt;42,70,LOOKUP(M20,{3,4,5,6,7,8,9,10,11,12,13,14,15,16,17,18,19,20,21,22,23,24,25,26,27,28,29,30,31,32,33,34,35,36,37,38,39,40,41,42},{1,2,3,4,5,6,7,8,9,10,11,12,13,14,15,16,17,19,21,23,25,27,29,32,35,38,41,44,47,50,52,54,56,58,60,62,64,66,68,70}))))</f>
        <v>47</v>
      </c>
      <c r="Z186" s="18">
        <f t="shared" si="53"/>
        <v>47</v>
      </c>
      <c r="AA186" s="18">
        <f>IF(M20=0,0,IF(M20&lt;5,0,IF(M20&gt;47,70,LOOKUP(M20,{5,6,7,8,9,10,11,12,13,14,15,16,17,18,19,20,21,22,23,24,25,26,27,28,29,30,31,32,33,34,35,36,37,38,39,40,41,42,43,44,45,46,47},{1,2,3,4,5,6,7,8,9,10,11,12,13,14,15,16,17,18,20,22,24,26,28,30,32,34,36,38,40,42,44,47,50,53,56,58,60,62,64,66,68,69,70}))))</f>
        <v>36</v>
      </c>
      <c r="AB186" s="18">
        <f>IF(M20=0,0,IF(M20&lt;3,0,IF(M20&gt;43,70,LOOKUP(M20,{3,4,5,6,7,8,9,10,11,12,13,14,15,16,17,18,19,20,21,22,23,24,25,26,27,28,29,30,31,32,33,34,35,36,37,38,39,40,41,42,43},{1,2,3,4,5,6,7,8,9,10,11,12,13,14,15,16,17,19,21,23,25,27,29,32,35,38,41,44,47,50,52,54,56,58,60,62,64,66,68,69,70}))))</f>
        <v>47</v>
      </c>
      <c r="AC186" s="18">
        <f t="shared" si="54"/>
        <v>44</v>
      </c>
      <c r="AD186" s="18">
        <f>IF(M20=0,0,IF(M20&lt;6,0,IF(M20&gt;47,70,LOOKUP(M20,{6,7,8,9,10,11,12,13,14,15,16,17,18,19,20,21,22,23,24,25,26,27,28,29,30,31,32,33,34,35,36,37,38,39,40,41,42,43,44,45,46,47},{1,2,3,4,5,6,7,8,9,10,11,12,13,14,15,16,17,18,20,22,24,26,28,30,32,34,36,38,40,42,44,47,50,53,56,58,60,62,64,66,68,70}))))</f>
        <v>34</v>
      </c>
      <c r="AE186" s="18">
        <f>IF(M20=0,0,IF(M20&lt;4,0,IF(M20&gt;43,70,LOOKUP(M20,{4,5,6,7,8,9,10,11,12,13,14,15,16,17,18,19,20,21,22,23,24,25,26,27,28,29,30,31,32,33,34,35,36,37,38,39,40,41,42,43},{1,2,3,4,5,6,7,8,9,10,11,12,13,14,15,16,17,19,21,23,25,27,29,32,35,38,41,44,47,50,52,54,56,58,60,62,64,66,68,70}))))</f>
        <v>44</v>
      </c>
      <c r="AF186" s="18">
        <f t="shared" si="55"/>
        <v>44</v>
      </c>
      <c r="AG186" s="18">
        <f>IF(M20=0,0,IF(M20&lt;6,0,IF(M20&gt;47,70,LOOKUP(M20,{6,7,8,9,10,11,12,13,14,15,16,17,18,19,20,21,22,23,24,25,26,27,28,29,30,31,32,33,34,35,36,37,38,39,40,41,42,43,44,45,46,47},{1,2,3,4,5,6,7,8,9,10,11,12,13,14,15,16,17,18,20,22,24,26,28,30,32,34,36,38,40,42,44,47,50,53,56,58,60,62,64,66,68,70}))))</f>
        <v>34</v>
      </c>
      <c r="AH186" s="18">
        <f>IF(M20=0,0,IF(M20&lt;4,0,IF(M20&gt;43,70,LOOKUP(M20,{4,5,6,7,8,9,10,11,12,13,14,15,16,17,18,19,20,21,22,23,24,25,26,27,28,29,30,31,32,33,34,35,36,37,38,39,40,41,42,43},{1,2,3,4,5,6,7,8,9,10,11,12,13,14,15,16,17,19,21,23,25,27,29,32,35,38,41,44,47,50,52,54,56,58,60,62,64,66,68,70}))))</f>
        <v>44</v>
      </c>
      <c r="AI186" s="18">
        <f t="shared" si="56"/>
        <v>41</v>
      </c>
      <c r="AJ186" s="18">
        <f>IF(M20=0,0,IF(M20&lt;7,0,IF(M20&gt;48,70,LOOKUP(M20,{7,8,9,10,11,12,13,14,15,16,17,18,19,20,21,22,23,24,25,26,27,28,29,30,31,32,33,34,35,36,37,38,39,40,41,42,43,44,45,46,47,48},{1,2,3,4,5,6,7,8,9,10,11,12,13,14,15,16,17,18,20,22,24,26,28,30,32,34,36,38,40,42,44,47,50,53,56,58,60,62,64,66,68,70}))))</f>
        <v>32</v>
      </c>
      <c r="AK186" s="18">
        <f>IF(M20=0,0,IF(M20&lt;5,0,IF(M20&gt;43,70,LOOKUP(M20,{5,6,7,8,9,10,11,12,13,14,15,16,17,18,19,20,21,22,23,24,25,26,27,28,29,30,31,32,33,34,35,36,37,38,39,40,41,42,43},{1,2,3,4,5,6,7,8,9,10,11,12,13,14,15,16,18,20,22,24,26,28,30,32,35,38,41,44,47,50,53,56,58,60,62,64,66,68,70}))))</f>
        <v>41</v>
      </c>
      <c r="AL186" s="18">
        <f t="shared" si="57"/>
        <v>41</v>
      </c>
    </row>
    <row r="187" spans="3:38" ht="12.75" hidden="1" x14ac:dyDescent="0.2">
      <c r="C187" s="15"/>
      <c r="D187" s="16"/>
      <c r="E187" s="18">
        <f t="shared" si="46"/>
        <v>70</v>
      </c>
      <c r="F187" s="18">
        <f>IF(M21=0,0,IF(M21&lt;1,0,IF(M21&gt;29,70,LOOKUP(M21,{1,2,3,4,5,6,7,8,9,10,11,12,13,14,15,16,17,18,19,20,21,22,23,24,25,26,27,28,29},{10,12,14,16,18,20,22,24,26,28,30,32,35,38,41,44,47,50,53,55,57,59,61,63,65,67,68,69,70}))))</f>
        <v>69</v>
      </c>
      <c r="G187" s="18">
        <f>IF(M21=0,0,IF(M21&lt;1,0,IF(M21&gt;27,70,LOOKUP(M21,{1,2,3,4,5,6,7,8,9,10,11,12,13,14,15,16,17,18,19,20,21,22,23,24,25,26,27},{20,23,25,27,29,31,33,35,38,41,44,47,50,53,56,58,60,61,62,63,64,65,66,67,68,69,70}))))</f>
        <v>70</v>
      </c>
      <c r="H187" s="18">
        <f t="shared" si="47"/>
        <v>69</v>
      </c>
      <c r="I187" s="18">
        <f>IF(M21=0,0,IF(M21&lt;1,0,IF(M21&gt;31,70,LOOKUP(M21,{1,2,3,4,5,6,7,8,9,10,11,12,13,14,15,16,17,18,19,20,21,22,23,24,25,26,27,28,29,30,31},{9,10,11,13,15,17,19,21,23,25,27,29,31,33,36,38,41,44,47,50,53,55,57,59,61,63,65,67,68,69,70}))))</f>
        <v>67</v>
      </c>
      <c r="J187" s="18">
        <f>IF(M21=0,0,IF(M21&lt;1,0,IF(M21&gt;29,70,LOOKUP(M21,{1,2,3,4,5,6,7,8,9,10,11,12,13,14,15,16,17,18,19,20,21,22,23,24,25,26,27,28,29},{15,17,19,21,23,25,27,29,32,35,38,41,44,47,50,53,56,58,60,61,62,63,64,65,66,67,68,69,70}))))</f>
        <v>69</v>
      </c>
      <c r="K187" s="18">
        <f t="shared" si="48"/>
        <v>65</v>
      </c>
      <c r="L187" s="18">
        <f>IF(M21=0,0,IF(M21&lt;1,0,IF(M21&gt;33,70,LOOKUP(M21,{1,2,3,4,5,6,7,8,9,10,11,12,13,14,15,16,17,18,19,20,21,22,23,24,25,26,27,28,29,30,31,32,33},{6,7,8,9,10,12,14,16,18,20,22,24,26,28,30,32,35,38,41,44,47,50,53,55,57,59,61,63,65,67,68,69,70}))))</f>
        <v>63</v>
      </c>
      <c r="M187" s="18">
        <f>IF(M21=0,0,IF(M21&lt;1,0,IF(M21&gt;33,70,LOOKUP(M21,{1,2,3,4,5,6,7,8,9,10,11,12,13,14,15,16,17,18,19,20,21,22,23,24,25,26,27,28,29,30,31,32,33},{7,9,11,13,15,17,19,21,23,25,27,29,32,35,38,41,44,47,50,53,56,58,60,61,62,63,64,65,66,67,68,69,70}))))</f>
        <v>65</v>
      </c>
      <c r="N187" s="18">
        <f t="shared" si="49"/>
        <v>60</v>
      </c>
      <c r="O187" s="18">
        <f>IF(M21=0,0,IF(M21&lt;1,0,IF(M21&gt;38,70,LOOKUP(M21,{1,2,3,4,5,6,7,8,9,10,11,12,13,14,15,16,17,18,19,20,21,22,23,24,25,26,27,28,29,30,31,32,33,34,35,36,37,38},{1,2,3,4,5,6,7,8,10,12,14,16,18,20,22,24,26,28,30,32,34,36,38,41,44,47,50,53,55,57,59,61,63,65,67,68,69,70}))))</f>
        <v>53</v>
      </c>
      <c r="P187" s="18">
        <f>IF(M21=0,0,IF(M21&lt;1,0,IF(M21&gt;35,70,LOOKUP(M21,{1,2,3,4,5,6,7,8,9,10,11,12,13,14,15,16,17,18,19,20,21,22,23,24,25,26,27,28,29,30,31,32,33,34,35},{1,2,3,4,5,7,9,11,13,15,17,19,21,23,25,27,29,32,35,38,41,44,47,50,53,56,58,60,62,64,66,67,68,69,70}))))</f>
        <v>60</v>
      </c>
      <c r="Q187" s="18">
        <f t="shared" si="50"/>
        <v>52</v>
      </c>
      <c r="R187" s="18">
        <f>IF(M21=0,0,IF(M21&lt;2,0,IF(M21&gt;41,70,LOOKUP(M21,{2,3,4,5,6,7,8,9,10,11,12,13,14,15,16,17,18,19,20,21,22,23,24,25,26,27,28,29,30,31,32,33,34,35,36,37,38,39,40,41},{1,2,3,4,5,6,7,8,9,11,13,15,17,19,21,23,25,27,29,31,33,35,37,39,41,43,45,47,50,52,54,56,58,60,62,64,66,68,69,70}))))</f>
        <v>45</v>
      </c>
      <c r="S187" s="18">
        <f>IF(M21=0,0,IF(M21&lt;2,0,IF(M21&gt;38,70,LOOKUP(M21,{2,3,4,5,6,7,8,9,10,11,12,13,14,15,16,17,18,19,20,21,22,23,24,25,26,27,28,29,30,31,32,33,34,35,36,37,38},{1,2,3,4,6,8,10,12,14,16,18,20,22,24,26,28,30,32,34,36,38,40,42,44,47,50,52,54,56,58,60,62,64,66,68,69,70}))))</f>
        <v>52</v>
      </c>
      <c r="T187" s="18">
        <f t="shared" si="51"/>
        <v>47</v>
      </c>
      <c r="U187" s="18">
        <f>IF(M21=0,0,IF(M21&lt;3,0,IF(M21&gt;44,70,LOOKUP(M21,{3,4,5,6,7,8,9,10,11,12,13,14,15,16,17,18,19,20,21,22,23,24,25,26,27,28,29,30,31,32,33,34,35,36,37,38,39,40,41,42,43,44},{1,2,3,4,5,6,7,8,9,10,11,12,14,16,18,20,22,24,26,28,30,32,34,36,38,40,42,44,47,50,52,54,56,58,60,62,64,66,67,68,69,70}))))</f>
        <v>40</v>
      </c>
      <c r="V187" s="18">
        <f>IF(M21=0,0,IF(M21&lt;2,0,IF(M21&gt;40,70,LOOKUP(M21,{2,3,4,5,6,7,8,9,10,11,12,13,14,15,16,17,18,19,20,21,22,23,24,25,26,27,28,29,30,31,32,33,34,35,36,37,38,39,40},{1,2,3,4,5,6,7,8,9,11,13,15,17,19,21,23,25,27,29,31,33,35,37,39,41,44,47,50,52,54,56,58,60,62,64,66,68,69,70}))))</f>
        <v>47</v>
      </c>
      <c r="W187" s="18">
        <f t="shared" si="52"/>
        <v>38</v>
      </c>
      <c r="X187" s="18">
        <f>IF(M21=0,0,IF(M21&lt;4,0,IF(M21&gt;46,70,LOOKUP(M21,{4,5,6,7,8,9,10,11,12,13,14,15,16,17,18,19,20,21,22,23,24,25,26,27,28,29,30,31,32,33,34,35,36,37,38,39,40,41,42,43,44,45,46},{1,2,3,4,5,6,7,8,9,10,11,12,13,14,15,16,18,20,22,24,26,28,30,32,34,36,38,40,42,44,47,50,52,54,56,58,60,62,64,66,68,69,70}))))</f>
        <v>34</v>
      </c>
      <c r="Y187" s="18">
        <f>IF(M21=0,0,IF(M21&lt;3,0,IF(M21&gt;42,70,LOOKUP(M21,{3,4,5,6,7,8,9,10,11,12,13,14,15,16,17,18,19,20,21,22,23,24,25,26,27,28,29,30,31,32,33,34,35,36,37,38,39,40,41,42},{1,2,3,4,5,6,7,8,9,10,11,12,13,14,15,16,17,19,21,23,25,27,29,32,35,38,41,44,47,50,52,54,56,58,60,62,64,66,68,70}))))</f>
        <v>38</v>
      </c>
      <c r="Z187" s="18">
        <f t="shared" si="53"/>
        <v>38</v>
      </c>
      <c r="AA187" s="18">
        <f>IF(M21=0,0,IF(M21&lt;5,0,IF(M21&gt;47,70,LOOKUP(M21,{5,6,7,8,9,10,11,12,13,14,15,16,17,18,19,20,21,22,23,24,25,26,27,28,29,30,31,32,33,34,35,36,37,38,39,40,41,42,43,44,45,46,47},{1,2,3,4,5,6,7,8,9,10,11,12,13,14,15,16,17,18,20,22,24,26,28,30,32,34,36,38,40,42,44,47,50,53,56,58,60,62,64,66,68,69,70}))))</f>
        <v>30</v>
      </c>
      <c r="AB187" s="18">
        <f>IF(M21=0,0,IF(M21&lt;3,0,IF(M21&gt;43,70,LOOKUP(M21,{3,4,5,6,7,8,9,10,11,12,13,14,15,16,17,18,19,20,21,22,23,24,25,26,27,28,29,30,31,32,33,34,35,36,37,38,39,40,41,42,43},{1,2,3,4,5,6,7,8,9,10,11,12,13,14,15,16,17,19,21,23,25,27,29,32,35,38,41,44,47,50,52,54,56,58,60,62,64,66,68,69,70}))))</f>
        <v>38</v>
      </c>
      <c r="AC187" s="18">
        <f t="shared" si="54"/>
        <v>35</v>
      </c>
      <c r="AD187" s="18">
        <f>IF(M21=0,0,IF(M21&lt;6,0,IF(M21&gt;47,70,LOOKUP(M21,{6,7,8,9,10,11,12,13,14,15,16,17,18,19,20,21,22,23,24,25,26,27,28,29,30,31,32,33,34,35,36,37,38,39,40,41,42,43,44,45,46,47},{1,2,3,4,5,6,7,8,9,10,11,12,13,14,15,16,17,18,20,22,24,26,28,30,32,34,36,38,40,42,44,47,50,53,56,58,60,62,64,66,68,70}))))</f>
        <v>28</v>
      </c>
      <c r="AE187" s="18">
        <f>IF(M21=0,0,IF(M21&lt;4,0,IF(M21&gt;43,70,LOOKUP(M21,{4,5,6,7,8,9,10,11,12,13,14,15,16,17,18,19,20,21,22,23,24,25,26,27,28,29,30,31,32,33,34,35,36,37,38,39,40,41,42,43},{1,2,3,4,5,6,7,8,9,10,11,12,13,14,15,16,17,19,21,23,25,27,29,32,35,38,41,44,47,50,52,54,56,58,60,62,64,66,68,70}))))</f>
        <v>35</v>
      </c>
      <c r="AF187" s="18">
        <f t="shared" si="55"/>
        <v>35</v>
      </c>
      <c r="AG187" s="18">
        <f>IF(M21=0,0,IF(M21&lt;6,0,IF(M21&gt;47,70,LOOKUP(M21,{6,7,8,9,10,11,12,13,14,15,16,17,18,19,20,21,22,23,24,25,26,27,28,29,30,31,32,33,34,35,36,37,38,39,40,41,42,43,44,45,46,47},{1,2,3,4,5,6,7,8,9,10,11,12,13,14,15,16,17,18,20,22,24,26,28,30,32,34,36,38,40,42,44,47,50,53,56,58,60,62,64,66,68,70}))))</f>
        <v>28</v>
      </c>
      <c r="AH187" s="18">
        <f>IF(M21=0,0,IF(M21&lt;4,0,IF(M21&gt;43,70,LOOKUP(M21,{4,5,6,7,8,9,10,11,12,13,14,15,16,17,18,19,20,21,22,23,24,25,26,27,28,29,30,31,32,33,34,35,36,37,38,39,40,41,42,43},{1,2,3,4,5,6,7,8,9,10,11,12,13,14,15,16,17,19,21,23,25,27,29,32,35,38,41,44,47,50,52,54,56,58,60,62,64,66,68,70}))))</f>
        <v>35</v>
      </c>
      <c r="AI187" s="18">
        <f t="shared" si="56"/>
        <v>32</v>
      </c>
      <c r="AJ187" s="18">
        <f>IF(M21=0,0,IF(M21&lt;7,0,IF(M21&gt;48,70,LOOKUP(M21,{7,8,9,10,11,12,13,14,15,16,17,18,19,20,21,22,23,24,25,26,27,28,29,30,31,32,33,34,35,36,37,38,39,40,41,42,43,44,45,46,47,48},{1,2,3,4,5,6,7,8,9,10,11,12,13,14,15,16,17,18,20,22,24,26,28,30,32,34,36,38,40,42,44,47,50,53,56,58,60,62,64,66,68,70}))))</f>
        <v>26</v>
      </c>
      <c r="AK187" s="18">
        <f>IF(M21=0,0,IF(M21&lt;5,0,IF(M21&gt;43,70,LOOKUP(M21,{5,6,7,8,9,10,11,12,13,14,15,16,17,18,19,20,21,22,23,24,25,26,27,28,29,30,31,32,33,34,35,36,37,38,39,40,41,42,43},{1,2,3,4,5,6,7,8,9,10,11,12,13,14,15,16,18,20,22,24,26,28,30,32,35,38,41,44,47,50,53,56,58,60,62,64,66,68,70}))))</f>
        <v>32</v>
      </c>
      <c r="AL187" s="18">
        <f t="shared" si="57"/>
        <v>32</v>
      </c>
    </row>
    <row r="188" spans="3:38" ht="12.75" hidden="1" x14ac:dyDescent="0.2">
      <c r="C188" s="15"/>
      <c r="D188" s="16"/>
      <c r="E188" s="18" t="str">
        <f t="shared" si="46"/>
        <v>*</v>
      </c>
      <c r="F188" s="18">
        <f>IF(M22=0,0,IF(M22&lt;1,0,IF(M22&gt;29,70,LOOKUP(M22,{1,2,3,4,5,6,7,8,9,10,11,12,13,14,15,16,17,18,19,20,21,22,23,24,25,26,27,28,29},{10,12,14,16,18,20,22,24,26,28,30,32,35,38,41,44,47,50,53,55,57,59,61,63,65,67,68,69,70}))))</f>
        <v>0</v>
      </c>
      <c r="G188" s="18">
        <f>IF(M22=0,0,IF(M22&lt;1,0,IF(M22&gt;27,70,LOOKUP(M22,{1,2,3,4,5,6,7,8,9,10,11,12,13,14,15,16,17,18,19,20,21,22,23,24,25,26,27},{20,23,25,27,29,31,33,35,38,41,44,47,50,53,56,58,60,61,62,63,64,65,66,67,68,69,70}))))</f>
        <v>0</v>
      </c>
      <c r="H188" s="18" t="str">
        <f t="shared" si="47"/>
        <v>*</v>
      </c>
      <c r="I188" s="18">
        <f>IF(M22=0,0,IF(M22&lt;1,0,IF(M22&gt;31,70,LOOKUP(M22,{1,2,3,4,5,6,7,8,9,10,11,12,13,14,15,16,17,18,19,20,21,22,23,24,25,26,27,28,29,30,31},{9,10,11,13,15,17,19,21,23,25,27,29,31,33,36,38,41,44,47,50,53,55,57,59,61,63,65,67,68,69,70}))))</f>
        <v>0</v>
      </c>
      <c r="J188" s="18">
        <f>IF(M22=0,0,IF(M22&lt;1,0,IF(M22&gt;29,70,LOOKUP(M22,{1,2,3,4,5,6,7,8,9,10,11,12,13,14,15,16,17,18,19,20,21,22,23,24,25,26,27,28,29},{15,17,19,21,23,25,27,29,32,35,38,41,44,47,50,53,56,58,60,61,62,63,64,65,66,67,68,69,70}))))</f>
        <v>0</v>
      </c>
      <c r="K188" s="18" t="str">
        <f t="shared" si="48"/>
        <v>*</v>
      </c>
      <c r="L188" s="18">
        <f>IF(M22=0,0,IF(M22&lt;1,0,IF(M22&gt;33,70,LOOKUP(M22,{1,2,3,4,5,6,7,8,9,10,11,12,13,14,15,16,17,18,19,20,21,22,23,24,25,26,27,28,29,30,31,32,33},{6,7,8,9,10,12,14,16,18,20,22,24,26,28,30,32,35,38,41,44,47,50,53,55,57,59,61,63,65,67,68,69,70}))))</f>
        <v>0</v>
      </c>
      <c r="M188" s="18">
        <f>IF(M22=0,0,IF(M22&lt;1,0,IF(M22&gt;33,70,LOOKUP(M22,{1,2,3,4,5,6,7,8,9,10,11,12,13,14,15,16,17,18,19,20,21,22,23,24,25,26,27,28,29,30,31,32,33},{7,9,11,13,15,17,19,21,23,25,27,29,32,35,38,41,44,47,50,53,56,58,60,61,62,63,64,65,66,67,68,69,70}))))</f>
        <v>0</v>
      </c>
      <c r="N188" s="18" t="str">
        <f t="shared" si="49"/>
        <v>*</v>
      </c>
      <c r="O188" s="18">
        <f>IF(M22=0,0,IF(M22&lt;1,0,IF(M22&gt;38,70,LOOKUP(M22,{1,2,3,4,5,6,7,8,9,10,11,12,13,14,15,16,17,18,19,20,21,22,23,24,25,26,27,28,29,30,31,32,33,34,35,36,37,38},{1,2,3,4,5,6,7,8,10,12,14,16,18,20,22,24,26,28,30,32,34,36,38,41,44,47,50,53,55,57,59,61,63,65,67,68,69,70}))))</f>
        <v>0</v>
      </c>
      <c r="P188" s="18">
        <f>IF(M22=0,0,IF(M22&lt;1,0,IF(M22&gt;35,70,LOOKUP(M22,{1,2,3,4,5,6,7,8,9,10,11,12,13,14,15,16,17,18,19,20,21,22,23,24,25,26,27,28,29,30,31,32,33,34,35},{1,2,3,4,5,7,9,11,13,15,17,19,21,23,25,27,29,32,35,38,41,44,47,50,53,56,58,60,62,64,66,67,68,69,70}))))</f>
        <v>0</v>
      </c>
      <c r="Q188" s="18" t="str">
        <f t="shared" si="50"/>
        <v>*</v>
      </c>
      <c r="R188" s="18">
        <f>IF(M22=0,0,IF(M22&lt;2,0,IF(M22&gt;41,70,LOOKUP(M22,{2,3,4,5,6,7,8,9,10,11,12,13,14,15,16,17,18,19,20,21,22,23,24,25,26,27,28,29,30,31,32,33,34,35,36,37,38,39,40,41},{1,2,3,4,5,6,7,8,9,11,13,15,17,19,21,23,25,27,29,31,33,35,37,39,41,43,45,47,50,52,54,56,58,60,62,64,66,68,69,70}))))</f>
        <v>0</v>
      </c>
      <c r="S188" s="18">
        <f>IF(M22=0,0,IF(M22&lt;2,0,IF(M22&gt;38,70,LOOKUP(M22,{2,3,4,5,6,7,8,9,10,11,12,13,14,15,16,17,18,19,20,21,22,23,24,25,26,27,28,29,30,31,32,33,34,35,36,37,38},{1,2,3,4,6,8,10,12,14,16,18,20,22,24,26,28,30,32,34,36,38,40,42,44,47,50,52,54,56,58,60,62,64,66,68,69,70}))))</f>
        <v>0</v>
      </c>
      <c r="T188" s="18" t="str">
        <f t="shared" si="51"/>
        <v>*</v>
      </c>
      <c r="U188" s="18">
        <f>IF(M22=0,0,IF(M22&lt;3,0,IF(M22&gt;44,70,LOOKUP(M22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88" s="18">
        <f>IF(M22=0,0,IF(M22&lt;2,0,IF(M22&gt;40,70,LOOKUP(M22,{2,3,4,5,6,7,8,9,10,11,12,13,14,15,16,17,18,19,20,21,22,23,24,25,26,27,28,29,30,31,32,33,34,35,36,37,38,39,40},{1,2,3,4,5,6,7,8,9,11,13,15,17,19,21,23,25,27,29,31,33,35,37,39,41,44,47,50,52,54,56,58,60,62,64,66,68,69,70}))))</f>
        <v>0</v>
      </c>
      <c r="W188" s="18" t="str">
        <f t="shared" si="52"/>
        <v>*</v>
      </c>
      <c r="X188" s="18">
        <f>IF(M22=0,0,IF(M22&lt;4,0,IF(M22&gt;46,70,LOOKUP(M22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88" s="18">
        <f>IF(M22=0,0,IF(M22&lt;3,0,IF(M22&gt;42,70,LOOKUP(M22,{3,4,5,6,7,8,9,10,11,12,13,14,15,16,17,18,19,20,21,22,23,24,25,26,27,28,29,30,31,32,33,34,35,36,37,38,39,40,41,42},{1,2,3,4,5,6,7,8,9,10,11,12,13,14,15,16,17,19,21,23,25,27,29,32,35,38,41,44,47,50,52,54,56,58,60,62,64,66,68,70}))))</f>
        <v>0</v>
      </c>
      <c r="Z188" s="18" t="str">
        <f t="shared" si="53"/>
        <v>*</v>
      </c>
      <c r="AA188" s="18">
        <f>IF(M22=0,0,IF(M22&lt;5,0,IF(M22&gt;47,70,LOOKUP(M22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88" s="18">
        <f>IF(M22=0,0,IF(M22&lt;3,0,IF(M22&gt;43,70,LOOKUP(M22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88" s="18" t="str">
        <f t="shared" si="54"/>
        <v>*</v>
      </c>
      <c r="AD188" s="18">
        <f>IF(M22=0,0,IF(M22&lt;6,0,IF(M22&gt;47,70,LOOKUP(M22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88" s="18">
        <f>IF(M22=0,0,IF(M22&lt;4,0,IF(M22&gt;43,70,LOOKUP(M22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88" s="18" t="str">
        <f t="shared" si="55"/>
        <v>*</v>
      </c>
      <c r="AG188" s="18">
        <f>IF(M22=0,0,IF(M22&lt;6,0,IF(M22&gt;47,70,LOOKUP(M22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88" s="18">
        <f>IF(M22=0,0,IF(M22&lt;4,0,IF(M22&gt;43,70,LOOKUP(M22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88" s="18" t="str">
        <f t="shared" si="56"/>
        <v>*</v>
      </c>
      <c r="AJ188" s="18">
        <f>IF(M22=0,0,IF(M22&lt;7,0,IF(M22&gt;48,70,LOOKUP(M22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88" s="18">
        <f>IF(M22=0,0,IF(M22&lt;5,0,IF(M22&gt;43,70,LOOKUP(M22,{5,6,7,8,9,10,11,12,13,14,15,16,17,18,19,20,21,22,23,24,25,26,27,28,29,30,31,32,33,34,35,36,37,38,39,40,41,42,43},{1,2,3,4,5,6,7,8,9,10,11,12,13,14,15,16,18,20,22,24,26,28,30,32,35,38,41,44,47,50,53,56,58,60,62,64,66,68,70}))))</f>
        <v>0</v>
      </c>
      <c r="AL188" s="18" t="str">
        <f t="shared" si="57"/>
        <v>*</v>
      </c>
    </row>
    <row r="189" spans="3:38" ht="12.75" hidden="1" x14ac:dyDescent="0.2">
      <c r="C189" s="15"/>
      <c r="D189" s="16"/>
      <c r="E189" s="18" t="str">
        <f t="shared" si="46"/>
        <v>*</v>
      </c>
      <c r="F189" s="18">
        <f>IF(M23=0,0,IF(M23&lt;1,0,IF(M23&gt;29,70,LOOKUP(M23,{1,2,3,4,5,6,7,8,9,10,11,12,13,14,15,16,17,18,19,20,21,22,23,24,25,26,27,28,29},{10,12,14,16,18,20,22,24,26,28,30,32,35,38,41,44,47,50,53,55,57,59,61,63,65,67,68,69,70}))))</f>
        <v>0</v>
      </c>
      <c r="G189" s="18">
        <f>IF(M23=0,0,IF(M23&lt;1,0,IF(M23&gt;27,70,LOOKUP(M23,{1,2,3,4,5,6,7,8,9,10,11,12,13,14,15,16,17,18,19,20,21,22,23,24,25,26,27},{20,23,25,27,29,31,33,35,38,41,44,47,50,53,56,58,60,61,62,63,64,65,66,67,68,69,70}))))</f>
        <v>0</v>
      </c>
      <c r="H189" s="18" t="str">
        <f t="shared" si="47"/>
        <v>*</v>
      </c>
      <c r="I189" s="18">
        <f>IF(M23=0,0,IF(M23&lt;1,0,IF(M23&gt;31,70,LOOKUP(M23,{1,2,3,4,5,6,7,8,9,10,11,12,13,14,15,16,17,18,19,20,21,22,23,24,25,26,27,28,29,30,31},{9,10,11,13,15,17,19,21,23,25,27,29,31,33,36,38,41,44,47,50,53,55,57,59,61,63,65,67,68,69,70}))))</f>
        <v>0</v>
      </c>
      <c r="J189" s="18">
        <f>IF(M23=0,0,IF(M23&lt;1,0,IF(M23&gt;29,70,LOOKUP(M23,{1,2,3,4,5,6,7,8,9,10,11,12,13,14,15,16,17,18,19,20,21,22,23,24,25,26,27,28,29},{15,17,19,21,23,25,27,29,32,35,38,41,44,47,50,53,56,58,60,61,62,63,64,65,66,67,68,69,70}))))</f>
        <v>0</v>
      </c>
      <c r="K189" s="18" t="str">
        <f t="shared" si="48"/>
        <v>*</v>
      </c>
      <c r="L189" s="18">
        <f>IF(M23=0,0,IF(M23&lt;1,0,IF(M23&gt;33,70,LOOKUP(M23,{1,2,3,4,5,6,7,8,9,10,11,12,13,14,15,16,17,18,19,20,21,22,23,24,25,26,27,28,29,30,31,32,33},{6,7,8,9,10,12,14,16,18,20,22,24,26,28,30,32,35,38,41,44,47,50,53,55,57,59,61,63,65,67,68,69,70}))))</f>
        <v>0</v>
      </c>
      <c r="M189" s="18">
        <f>IF(M23=0,0,IF(M23&lt;1,0,IF(M23&gt;33,70,LOOKUP(M23,{1,2,3,4,5,6,7,8,9,10,11,12,13,14,15,16,17,18,19,20,21,22,23,24,25,26,27,28,29,30,31,32,33},{7,9,11,13,15,17,19,21,23,25,27,29,32,35,38,41,44,47,50,53,56,58,60,61,62,63,64,65,66,67,68,69,70}))))</f>
        <v>0</v>
      </c>
      <c r="N189" s="18" t="str">
        <f t="shared" si="49"/>
        <v>*</v>
      </c>
      <c r="O189" s="18">
        <f>IF(M23=0,0,IF(M23&lt;1,0,IF(M23&gt;38,70,LOOKUP(M23,{1,2,3,4,5,6,7,8,9,10,11,12,13,14,15,16,17,18,19,20,21,22,23,24,25,26,27,28,29,30,31,32,33,34,35,36,37,38},{1,2,3,4,5,6,7,8,10,12,14,16,18,20,22,24,26,28,30,32,34,36,38,41,44,47,50,53,55,57,59,61,63,65,67,68,69,70}))))</f>
        <v>0</v>
      </c>
      <c r="P189" s="18">
        <f>IF(M23=0,0,IF(M23&lt;1,0,IF(M23&gt;35,70,LOOKUP(M23,{1,2,3,4,5,6,7,8,9,10,11,12,13,14,15,16,17,18,19,20,21,22,23,24,25,26,27,28,29,30,31,32,33,34,35},{1,2,3,4,5,7,9,11,13,15,17,19,21,23,25,27,29,32,35,38,41,44,47,50,53,56,58,60,62,64,66,67,68,69,70}))))</f>
        <v>0</v>
      </c>
      <c r="Q189" s="18" t="str">
        <f t="shared" si="50"/>
        <v>*</v>
      </c>
      <c r="R189" s="18">
        <f>IF(M23=0,0,IF(M23&lt;2,0,IF(M23&gt;41,70,LOOKUP(M23,{2,3,4,5,6,7,8,9,10,11,12,13,14,15,16,17,18,19,20,21,22,23,24,25,26,27,28,29,30,31,32,33,34,35,36,37,38,39,40,41},{1,2,3,4,5,6,7,8,9,11,13,15,17,19,21,23,25,27,29,31,33,35,37,39,41,43,45,47,50,52,54,56,58,60,62,64,66,68,69,70}))))</f>
        <v>0</v>
      </c>
      <c r="S189" s="18">
        <f>IF(M23=0,0,IF(M23&lt;2,0,IF(M23&gt;38,70,LOOKUP(M23,{2,3,4,5,6,7,8,9,10,11,12,13,14,15,16,17,18,19,20,21,22,23,24,25,26,27,28,29,30,31,32,33,34,35,36,37,38},{1,2,3,4,6,8,10,12,14,16,18,20,22,24,26,28,30,32,34,36,38,40,42,44,47,50,52,54,56,58,60,62,64,66,68,69,70}))))</f>
        <v>0</v>
      </c>
      <c r="T189" s="18" t="str">
        <f t="shared" si="51"/>
        <v>*</v>
      </c>
      <c r="U189" s="18">
        <f>IF(M23=0,0,IF(M23&lt;3,0,IF(M23&gt;44,70,LOOKUP(M23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89" s="18">
        <f>IF(M23=0,0,IF(M23&lt;2,0,IF(M23&gt;40,70,LOOKUP(M23,{2,3,4,5,6,7,8,9,10,11,12,13,14,15,16,17,18,19,20,21,22,23,24,25,26,27,28,29,30,31,32,33,34,35,36,37,38,39,40},{1,2,3,4,5,6,7,8,9,11,13,15,17,19,21,23,25,27,29,31,33,35,37,39,41,44,47,50,52,54,56,58,60,62,64,66,68,69,70}))))</f>
        <v>0</v>
      </c>
      <c r="W189" s="18" t="str">
        <f t="shared" si="52"/>
        <v>*</v>
      </c>
      <c r="X189" s="18">
        <f>IF(M23=0,0,IF(M23&lt;4,0,IF(M23&gt;46,70,LOOKUP(M23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89" s="18">
        <f>IF(M23=0,0,IF(M23&lt;3,0,IF(M23&gt;42,70,LOOKUP(M23,{3,4,5,6,7,8,9,10,11,12,13,14,15,16,17,18,19,20,21,22,23,24,25,26,27,28,29,30,31,32,33,34,35,36,37,38,39,40,41,42},{1,2,3,4,5,6,7,8,9,10,11,12,13,14,15,16,17,19,21,23,25,27,29,32,35,38,41,44,47,50,52,54,56,58,60,62,64,66,68,70}))))</f>
        <v>0</v>
      </c>
      <c r="Z189" s="18" t="str">
        <f t="shared" si="53"/>
        <v>*</v>
      </c>
      <c r="AA189" s="18">
        <f>IF(M23=0,0,IF(M23&lt;5,0,IF(M23&gt;47,70,LOOKUP(M23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89" s="18">
        <f>IF(M23=0,0,IF(M23&lt;3,0,IF(M23&gt;43,70,LOOKUP(M23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89" s="18" t="str">
        <f t="shared" si="54"/>
        <v>*</v>
      </c>
      <c r="AD189" s="18">
        <f>IF(M23=0,0,IF(M23&lt;6,0,IF(M23&gt;47,70,LOOKUP(M23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89" s="18">
        <f>IF(M23=0,0,IF(M23&lt;4,0,IF(M23&gt;43,70,LOOKUP(M23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89" s="18" t="str">
        <f t="shared" si="55"/>
        <v>*</v>
      </c>
      <c r="AG189" s="18">
        <f>IF(M23=0,0,IF(M23&lt;6,0,IF(M23&gt;47,70,LOOKUP(M23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89" s="18">
        <f>IF(M23=0,0,IF(M23&lt;4,0,IF(M23&gt;43,70,LOOKUP(M23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89" s="18" t="str">
        <f t="shared" si="56"/>
        <v>*</v>
      </c>
      <c r="AJ189" s="18">
        <f>IF(M23=0,0,IF(M23&lt;7,0,IF(M23&gt;48,70,LOOKUP(M23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89" s="18">
        <f>IF(M23=0,0,IF(M23&lt;5,0,IF(M23&gt;43,70,LOOKUP(M23,{5,6,7,8,9,10,11,12,13,14,15,16,17,18,19,20,21,22,23,24,25,26,27,28,29,30,31,32,33,34,35,36,37,38,39,40,41,42,43},{1,2,3,4,5,6,7,8,9,10,11,12,13,14,15,16,18,20,22,24,26,28,30,32,35,38,41,44,47,50,53,56,58,60,62,64,66,68,70}))))</f>
        <v>0</v>
      </c>
      <c r="AL189" s="18" t="str">
        <f t="shared" si="57"/>
        <v>*</v>
      </c>
    </row>
    <row r="190" spans="3:38" ht="12.75" hidden="1" x14ac:dyDescent="0.2">
      <c r="C190" s="15"/>
      <c r="D190" s="16"/>
      <c r="E190" s="18" t="str">
        <f t="shared" si="46"/>
        <v>*</v>
      </c>
      <c r="F190" s="18">
        <f>IF(M24=0,0,IF(M24&lt;1,0,IF(M24&gt;29,70,LOOKUP(M24,{1,2,3,4,5,6,7,8,9,10,11,12,13,14,15,16,17,18,19,20,21,22,23,24,25,26,27,28,29},{10,12,14,16,18,20,22,24,26,28,30,32,35,38,41,44,47,50,53,55,57,59,61,63,65,67,68,69,70}))))</f>
        <v>0</v>
      </c>
      <c r="G190" s="18">
        <f>IF(M24=0,0,IF(M24&lt;1,0,IF(M24&gt;27,70,LOOKUP(M24,{1,2,3,4,5,6,7,8,9,10,11,12,13,14,15,16,17,18,19,20,21,22,23,24,25,26,27},{20,23,25,27,29,31,33,35,38,41,44,47,50,53,56,58,60,61,62,63,64,65,66,67,68,69,70}))))</f>
        <v>0</v>
      </c>
      <c r="H190" s="18" t="str">
        <f t="shared" si="47"/>
        <v>*</v>
      </c>
      <c r="I190" s="18">
        <f>IF(M24=0,0,IF(M24&lt;1,0,IF(M24&gt;31,70,LOOKUP(M24,{1,2,3,4,5,6,7,8,9,10,11,12,13,14,15,16,17,18,19,20,21,22,23,24,25,26,27,28,29,30,31},{9,10,11,13,15,17,19,21,23,25,27,29,31,33,36,38,41,44,47,50,53,55,57,59,61,63,65,67,68,69,70}))))</f>
        <v>0</v>
      </c>
      <c r="J190" s="18">
        <f>IF(M24=0,0,IF(M24&lt;1,0,IF(M24&gt;29,70,LOOKUP(M24,{1,2,3,4,5,6,7,8,9,10,11,12,13,14,15,16,17,18,19,20,21,22,23,24,25,26,27,28,29},{15,17,19,21,23,25,27,29,32,35,38,41,44,47,50,53,56,58,60,61,62,63,64,65,66,67,68,69,70}))))</f>
        <v>0</v>
      </c>
      <c r="K190" s="18" t="str">
        <f t="shared" si="48"/>
        <v>*</v>
      </c>
      <c r="L190" s="18">
        <f>IF(M24=0,0,IF(M24&lt;1,0,IF(M24&gt;33,70,LOOKUP(M24,{1,2,3,4,5,6,7,8,9,10,11,12,13,14,15,16,17,18,19,20,21,22,23,24,25,26,27,28,29,30,31,32,33},{6,7,8,9,10,12,14,16,18,20,22,24,26,28,30,32,35,38,41,44,47,50,53,55,57,59,61,63,65,67,68,69,70}))))</f>
        <v>0</v>
      </c>
      <c r="M190" s="18">
        <f>IF(M24=0,0,IF(M24&lt;1,0,IF(M24&gt;33,70,LOOKUP(M24,{1,2,3,4,5,6,7,8,9,10,11,12,13,14,15,16,17,18,19,20,21,22,23,24,25,26,27,28,29,30,31,32,33},{7,9,11,13,15,17,19,21,23,25,27,29,32,35,38,41,44,47,50,53,56,58,60,61,62,63,64,65,66,67,68,69,70}))))</f>
        <v>0</v>
      </c>
      <c r="N190" s="18" t="str">
        <f t="shared" si="49"/>
        <v>*</v>
      </c>
      <c r="O190" s="18">
        <f>IF(M24=0,0,IF(M24&lt;1,0,IF(M24&gt;38,70,LOOKUP(M24,{1,2,3,4,5,6,7,8,9,10,11,12,13,14,15,16,17,18,19,20,21,22,23,24,25,26,27,28,29,30,31,32,33,34,35,36,37,38},{1,2,3,4,5,6,7,8,10,12,14,16,18,20,22,24,26,28,30,32,34,36,38,41,44,47,50,53,55,57,59,61,63,65,67,68,69,70}))))</f>
        <v>0</v>
      </c>
      <c r="P190" s="18">
        <f>IF(M24=0,0,IF(M24&lt;1,0,IF(M24&gt;35,70,LOOKUP(M24,{1,2,3,4,5,6,7,8,9,10,11,12,13,14,15,16,17,18,19,20,21,22,23,24,25,26,27,28,29,30,31,32,33,34,35},{1,2,3,4,5,7,9,11,13,15,17,19,21,23,25,27,29,32,35,38,41,44,47,50,53,56,58,60,62,64,66,67,68,69,70}))))</f>
        <v>0</v>
      </c>
      <c r="Q190" s="18" t="str">
        <f t="shared" si="50"/>
        <v>*</v>
      </c>
      <c r="R190" s="18">
        <f>IF(M24=0,0,IF(M24&lt;2,0,IF(M24&gt;41,70,LOOKUP(M24,{2,3,4,5,6,7,8,9,10,11,12,13,14,15,16,17,18,19,20,21,22,23,24,25,26,27,28,29,30,31,32,33,34,35,36,37,38,39,40,41},{1,2,3,4,5,6,7,8,9,11,13,15,17,19,21,23,25,27,29,31,33,35,37,39,41,43,45,47,50,52,54,56,58,60,62,64,66,68,69,70}))))</f>
        <v>0</v>
      </c>
      <c r="S190" s="18">
        <f>IF(M24=0,0,IF(M24&lt;2,0,IF(M24&gt;38,70,LOOKUP(M24,{2,3,4,5,6,7,8,9,10,11,12,13,14,15,16,17,18,19,20,21,22,23,24,25,26,27,28,29,30,31,32,33,34,35,36,37,38},{1,2,3,4,6,8,10,12,14,16,18,20,22,24,26,28,30,32,34,36,38,40,42,44,47,50,52,54,56,58,60,62,64,66,68,69,70}))))</f>
        <v>0</v>
      </c>
      <c r="T190" s="18" t="str">
        <f t="shared" si="51"/>
        <v>*</v>
      </c>
      <c r="U190" s="18">
        <f>IF(M24=0,0,IF(M24&lt;3,0,IF(M24&gt;44,70,LOOKUP(M24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0" s="18">
        <f>IF(M24=0,0,IF(M24&lt;2,0,IF(M24&gt;40,70,LOOKUP(M24,{2,3,4,5,6,7,8,9,10,11,12,13,14,15,16,17,18,19,20,21,22,23,24,25,26,27,28,29,30,31,32,33,34,35,36,37,38,39,40},{1,2,3,4,5,6,7,8,9,11,13,15,17,19,21,23,25,27,29,31,33,35,37,39,41,44,47,50,52,54,56,58,60,62,64,66,68,69,70}))))</f>
        <v>0</v>
      </c>
      <c r="W190" s="18" t="str">
        <f t="shared" si="52"/>
        <v>*</v>
      </c>
      <c r="X190" s="18">
        <f>IF(M24=0,0,IF(M24&lt;4,0,IF(M24&gt;46,70,LOOKUP(M24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0" s="18">
        <f>IF(M24=0,0,IF(M24&lt;3,0,IF(M24&gt;42,70,LOOKUP(M24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0" s="18" t="str">
        <f t="shared" si="53"/>
        <v>*</v>
      </c>
      <c r="AA190" s="18">
        <f>IF(M24=0,0,IF(M24&lt;5,0,IF(M24&gt;47,70,LOOKUP(M24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0" s="18">
        <f>IF(M24=0,0,IF(M24&lt;3,0,IF(M24&gt;43,70,LOOKUP(M24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0" s="18" t="str">
        <f t="shared" si="54"/>
        <v>*</v>
      </c>
      <c r="AD190" s="18">
        <f>IF(M24=0,0,IF(M24&lt;6,0,IF(M24&gt;47,70,LOOKUP(M24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0" s="18">
        <f>IF(M24=0,0,IF(M24&lt;4,0,IF(M24&gt;43,70,LOOKUP(M24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0" s="18" t="str">
        <f t="shared" si="55"/>
        <v>*</v>
      </c>
      <c r="AG190" s="18">
        <f>IF(M24=0,0,IF(M24&lt;6,0,IF(M24&gt;47,70,LOOKUP(M24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0" s="18">
        <f>IF(M24=0,0,IF(M24&lt;4,0,IF(M24&gt;43,70,LOOKUP(M24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0" s="18" t="str">
        <f t="shared" si="56"/>
        <v>*</v>
      </c>
      <c r="AJ190" s="18">
        <f>IF(M24=0,0,IF(M24&lt;7,0,IF(M24&gt;48,70,LOOKUP(M24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0" s="18">
        <f>IF(M24=0,0,IF(M24&lt;5,0,IF(M24&gt;43,70,LOOKUP(M24,{5,6,7,8,9,10,11,12,13,14,15,16,17,18,19,20,21,22,23,24,25,26,27,28,29,30,31,32,33,34,35,36,37,38,39,40,41,42,43},{1,2,3,4,5,6,7,8,9,10,11,12,13,14,15,16,18,20,22,24,26,28,30,32,35,38,41,44,47,50,53,56,58,60,62,64,66,68,70}))))</f>
        <v>0</v>
      </c>
      <c r="AL190" s="18" t="str">
        <f t="shared" si="57"/>
        <v>*</v>
      </c>
    </row>
    <row r="191" spans="3:38" ht="12.75" hidden="1" x14ac:dyDescent="0.2">
      <c r="C191" s="15"/>
      <c r="D191" s="16"/>
      <c r="E191" s="18" t="str">
        <f t="shared" si="46"/>
        <v>*</v>
      </c>
      <c r="F191" s="18">
        <f>IF(M25=0,0,IF(M25&lt;1,0,IF(M25&gt;29,70,LOOKUP(M25,{1,2,3,4,5,6,7,8,9,10,11,12,13,14,15,16,17,18,19,20,21,22,23,24,25,26,27,28,29},{10,12,14,16,18,20,22,24,26,28,30,32,35,38,41,44,47,50,53,55,57,59,61,63,65,67,68,69,70}))))</f>
        <v>0</v>
      </c>
      <c r="G191" s="18">
        <f>IF(M25=0,0,IF(M25&lt;1,0,IF(M25&gt;27,70,LOOKUP(M25,{1,2,3,4,5,6,7,8,9,10,11,12,13,14,15,16,17,18,19,20,21,22,23,24,25,26,27},{20,23,25,27,29,31,33,35,38,41,44,47,50,53,56,58,60,61,62,63,64,65,66,67,68,69,70}))))</f>
        <v>0</v>
      </c>
      <c r="H191" s="18" t="str">
        <f t="shared" si="47"/>
        <v>*</v>
      </c>
      <c r="I191" s="18">
        <f>IF(M25=0,0,IF(M25&lt;1,0,IF(M25&gt;31,70,LOOKUP(M25,{1,2,3,4,5,6,7,8,9,10,11,12,13,14,15,16,17,18,19,20,21,22,23,24,25,26,27,28,29,30,31},{9,10,11,13,15,17,19,21,23,25,27,29,31,33,36,38,41,44,47,50,53,55,57,59,61,63,65,67,68,69,70}))))</f>
        <v>0</v>
      </c>
      <c r="J191" s="18">
        <f>IF(M25=0,0,IF(M25&lt;1,0,IF(M25&gt;29,70,LOOKUP(M25,{1,2,3,4,5,6,7,8,9,10,11,12,13,14,15,16,17,18,19,20,21,22,23,24,25,26,27,28,29},{15,17,19,21,23,25,27,29,32,35,38,41,44,47,50,53,56,58,60,61,62,63,64,65,66,67,68,69,70}))))</f>
        <v>0</v>
      </c>
      <c r="K191" s="18" t="str">
        <f t="shared" si="48"/>
        <v>*</v>
      </c>
      <c r="L191" s="18">
        <f>IF(M25=0,0,IF(M25&lt;1,0,IF(M25&gt;33,70,LOOKUP(M25,{1,2,3,4,5,6,7,8,9,10,11,12,13,14,15,16,17,18,19,20,21,22,23,24,25,26,27,28,29,30,31,32,33},{6,7,8,9,10,12,14,16,18,20,22,24,26,28,30,32,35,38,41,44,47,50,53,55,57,59,61,63,65,67,68,69,70}))))</f>
        <v>0</v>
      </c>
      <c r="M191" s="18">
        <f>IF(M25=0,0,IF(M25&lt;1,0,IF(M25&gt;33,70,LOOKUP(M25,{1,2,3,4,5,6,7,8,9,10,11,12,13,14,15,16,17,18,19,20,21,22,23,24,25,26,27,28,29,30,31,32,33},{7,9,11,13,15,17,19,21,23,25,27,29,32,35,38,41,44,47,50,53,56,58,60,61,62,63,64,65,66,67,68,69,70}))))</f>
        <v>0</v>
      </c>
      <c r="N191" s="18" t="str">
        <f t="shared" si="49"/>
        <v>*</v>
      </c>
      <c r="O191" s="18">
        <f>IF(M25=0,0,IF(M25&lt;1,0,IF(M25&gt;38,70,LOOKUP(M25,{1,2,3,4,5,6,7,8,9,10,11,12,13,14,15,16,17,18,19,20,21,22,23,24,25,26,27,28,29,30,31,32,33,34,35,36,37,38},{1,2,3,4,5,6,7,8,10,12,14,16,18,20,22,24,26,28,30,32,34,36,38,41,44,47,50,53,55,57,59,61,63,65,67,68,69,70}))))</f>
        <v>0</v>
      </c>
      <c r="P191" s="18">
        <f>IF(M25=0,0,IF(M25&lt;1,0,IF(M25&gt;35,70,LOOKUP(M25,{1,2,3,4,5,6,7,8,9,10,11,12,13,14,15,16,17,18,19,20,21,22,23,24,25,26,27,28,29,30,31,32,33,34,35},{1,2,3,4,5,7,9,11,13,15,17,19,21,23,25,27,29,32,35,38,41,44,47,50,53,56,58,60,62,64,66,67,68,69,70}))))</f>
        <v>0</v>
      </c>
      <c r="Q191" s="18" t="str">
        <f t="shared" si="50"/>
        <v>*</v>
      </c>
      <c r="R191" s="18">
        <f>IF(M25=0,0,IF(M25&lt;2,0,IF(M25&gt;41,70,LOOKUP(M25,{2,3,4,5,6,7,8,9,10,11,12,13,14,15,16,17,18,19,20,21,22,23,24,25,26,27,28,29,30,31,32,33,34,35,36,37,38,39,40,41},{1,2,3,4,5,6,7,8,9,11,13,15,17,19,21,23,25,27,29,31,33,35,37,39,41,43,45,47,50,52,54,56,58,60,62,64,66,68,69,70}))))</f>
        <v>0</v>
      </c>
      <c r="S191" s="18">
        <f>IF(M25=0,0,IF(M25&lt;2,0,IF(M25&gt;38,70,LOOKUP(M25,{2,3,4,5,6,7,8,9,10,11,12,13,14,15,16,17,18,19,20,21,22,23,24,25,26,27,28,29,30,31,32,33,34,35,36,37,38},{1,2,3,4,6,8,10,12,14,16,18,20,22,24,26,28,30,32,34,36,38,40,42,44,47,50,52,54,56,58,60,62,64,66,68,69,70}))))</f>
        <v>0</v>
      </c>
      <c r="T191" s="18" t="str">
        <f t="shared" si="51"/>
        <v>*</v>
      </c>
      <c r="U191" s="18">
        <f>IF(M25=0,0,IF(M25&lt;3,0,IF(M25&gt;44,70,LOOKUP(M25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1" s="18">
        <f>IF(M25=0,0,IF(M25&lt;2,0,IF(M25&gt;40,70,LOOKUP(M25,{2,3,4,5,6,7,8,9,10,11,12,13,14,15,16,17,18,19,20,21,22,23,24,25,26,27,28,29,30,31,32,33,34,35,36,37,38,39,40},{1,2,3,4,5,6,7,8,9,11,13,15,17,19,21,23,25,27,29,31,33,35,37,39,41,44,47,50,52,54,56,58,60,62,64,66,68,69,70}))))</f>
        <v>0</v>
      </c>
      <c r="W191" s="18" t="str">
        <f t="shared" si="52"/>
        <v>*</v>
      </c>
      <c r="X191" s="18">
        <f>IF(M25=0,0,IF(M25&lt;4,0,IF(M25&gt;46,70,LOOKUP(M25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1" s="18">
        <f>IF(M25=0,0,IF(M25&lt;3,0,IF(M25&gt;42,70,LOOKUP(M25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1" s="18" t="str">
        <f t="shared" si="53"/>
        <v>*</v>
      </c>
      <c r="AA191" s="18">
        <f>IF(M25=0,0,IF(M25&lt;5,0,IF(M25&gt;47,70,LOOKUP(M25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1" s="18">
        <f>IF(M25=0,0,IF(M25&lt;3,0,IF(M25&gt;43,70,LOOKUP(M25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1" s="18" t="str">
        <f t="shared" si="54"/>
        <v>*</v>
      </c>
      <c r="AD191" s="18">
        <f>IF(M25=0,0,IF(M25&lt;6,0,IF(M25&gt;47,70,LOOKUP(M25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1" s="18">
        <f>IF(M25=0,0,IF(M25&lt;4,0,IF(M25&gt;43,70,LOOKUP(M25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1" s="18" t="str">
        <f t="shared" si="55"/>
        <v>*</v>
      </c>
      <c r="AG191" s="18">
        <f>IF(M25=0,0,IF(M25&lt;6,0,IF(M25&gt;47,70,LOOKUP(M25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1" s="18">
        <f>IF(M25=0,0,IF(M25&lt;4,0,IF(M25&gt;43,70,LOOKUP(M25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1" s="18" t="str">
        <f t="shared" si="56"/>
        <v>*</v>
      </c>
      <c r="AJ191" s="18">
        <f>IF(M25=0,0,IF(M25&lt;7,0,IF(M25&gt;48,70,LOOKUP(M25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1" s="18">
        <f>IF(M25=0,0,IF(M25&lt;5,0,IF(M25&gt;43,70,LOOKUP(M25,{5,6,7,8,9,10,11,12,13,14,15,16,17,18,19,20,21,22,23,24,25,26,27,28,29,30,31,32,33,34,35,36,37,38,39,40,41,42,43},{1,2,3,4,5,6,7,8,9,10,11,12,13,14,15,16,18,20,22,24,26,28,30,32,35,38,41,44,47,50,53,56,58,60,62,64,66,68,70}))))</f>
        <v>0</v>
      </c>
      <c r="AL191" s="18" t="str">
        <f t="shared" si="57"/>
        <v>*</v>
      </c>
    </row>
    <row r="192" spans="3:38" ht="12.75" hidden="1" x14ac:dyDescent="0.2">
      <c r="C192" s="15"/>
      <c r="D192" s="16"/>
      <c r="E192" s="18" t="str">
        <f t="shared" si="46"/>
        <v>*</v>
      </c>
      <c r="F192" s="18">
        <f>IF(M26=0,0,IF(M26&lt;1,0,IF(M26&gt;29,70,LOOKUP(M26,{1,2,3,4,5,6,7,8,9,10,11,12,13,14,15,16,17,18,19,20,21,22,23,24,25,26,27,28,29},{10,12,14,16,18,20,22,24,26,28,30,32,35,38,41,44,47,50,53,55,57,59,61,63,65,67,68,69,70}))))</f>
        <v>0</v>
      </c>
      <c r="G192" s="18">
        <f>IF(M26=0,0,IF(M26&lt;1,0,IF(M26&gt;27,70,LOOKUP(M26,{1,2,3,4,5,6,7,8,9,10,11,12,13,14,15,16,17,18,19,20,21,22,23,24,25,26,27},{20,23,25,27,29,31,33,35,38,41,44,47,50,53,56,58,60,61,62,63,64,65,66,67,68,69,70}))))</f>
        <v>0</v>
      </c>
      <c r="H192" s="18" t="str">
        <f t="shared" si="47"/>
        <v>*</v>
      </c>
      <c r="I192" s="18">
        <f>IF(M26=0,0,IF(M26&lt;1,0,IF(M26&gt;31,70,LOOKUP(M26,{1,2,3,4,5,6,7,8,9,10,11,12,13,14,15,16,17,18,19,20,21,22,23,24,25,26,27,28,29,30,31},{9,10,11,13,15,17,19,21,23,25,27,29,31,33,36,38,41,44,47,50,53,55,57,59,61,63,65,67,68,69,70}))))</f>
        <v>0</v>
      </c>
      <c r="J192" s="18">
        <f>IF(M26=0,0,IF(M26&lt;1,0,IF(M26&gt;29,70,LOOKUP(M26,{1,2,3,4,5,6,7,8,9,10,11,12,13,14,15,16,17,18,19,20,21,22,23,24,25,26,27,28,29},{15,17,19,21,23,25,27,29,32,35,38,41,44,47,50,53,56,58,60,61,62,63,64,65,66,67,68,69,70}))))</f>
        <v>0</v>
      </c>
      <c r="K192" s="18" t="str">
        <f t="shared" si="48"/>
        <v>*</v>
      </c>
      <c r="L192" s="18">
        <f>IF(M26=0,0,IF(M26&lt;1,0,IF(M26&gt;33,70,LOOKUP(M26,{1,2,3,4,5,6,7,8,9,10,11,12,13,14,15,16,17,18,19,20,21,22,23,24,25,26,27,28,29,30,31,32,33},{6,7,8,9,10,12,14,16,18,20,22,24,26,28,30,32,35,38,41,44,47,50,53,55,57,59,61,63,65,67,68,69,70}))))</f>
        <v>0</v>
      </c>
      <c r="M192" s="18">
        <f>IF(M26=0,0,IF(M26&lt;1,0,IF(M26&gt;33,70,LOOKUP(M26,{1,2,3,4,5,6,7,8,9,10,11,12,13,14,15,16,17,18,19,20,21,22,23,24,25,26,27,28,29,30,31,32,33},{7,9,11,13,15,17,19,21,23,25,27,29,32,35,38,41,44,47,50,53,56,58,60,61,62,63,64,65,66,67,68,69,70}))))</f>
        <v>0</v>
      </c>
      <c r="N192" s="18" t="str">
        <f t="shared" si="49"/>
        <v>*</v>
      </c>
      <c r="O192" s="18">
        <f>IF(M26=0,0,IF(M26&lt;1,0,IF(M26&gt;38,70,LOOKUP(M26,{1,2,3,4,5,6,7,8,9,10,11,12,13,14,15,16,17,18,19,20,21,22,23,24,25,26,27,28,29,30,31,32,33,34,35,36,37,38},{1,2,3,4,5,6,7,8,10,12,14,16,18,20,22,24,26,28,30,32,34,36,38,41,44,47,50,53,55,57,59,61,63,65,67,68,69,70}))))</f>
        <v>0</v>
      </c>
      <c r="P192" s="18">
        <f>IF(M26=0,0,IF(M26&lt;1,0,IF(M26&gt;35,70,LOOKUP(M26,{1,2,3,4,5,6,7,8,9,10,11,12,13,14,15,16,17,18,19,20,21,22,23,24,25,26,27,28,29,30,31,32,33,34,35},{1,2,3,4,5,7,9,11,13,15,17,19,21,23,25,27,29,32,35,38,41,44,47,50,53,56,58,60,62,64,66,67,68,69,70}))))</f>
        <v>0</v>
      </c>
      <c r="Q192" s="18" t="str">
        <f t="shared" si="50"/>
        <v>*</v>
      </c>
      <c r="R192" s="18">
        <f>IF(M26=0,0,IF(M26&lt;2,0,IF(M26&gt;41,70,LOOKUP(M26,{2,3,4,5,6,7,8,9,10,11,12,13,14,15,16,17,18,19,20,21,22,23,24,25,26,27,28,29,30,31,32,33,34,35,36,37,38,39,40,41},{1,2,3,4,5,6,7,8,9,11,13,15,17,19,21,23,25,27,29,31,33,35,37,39,41,43,45,47,50,52,54,56,58,60,62,64,66,68,69,70}))))</f>
        <v>0</v>
      </c>
      <c r="S192" s="18">
        <f>IF(M26=0,0,IF(M26&lt;2,0,IF(M26&gt;38,70,LOOKUP(M26,{2,3,4,5,6,7,8,9,10,11,12,13,14,15,16,17,18,19,20,21,22,23,24,25,26,27,28,29,30,31,32,33,34,35,36,37,38},{1,2,3,4,6,8,10,12,14,16,18,20,22,24,26,28,30,32,34,36,38,40,42,44,47,50,52,54,56,58,60,62,64,66,68,69,70}))))</f>
        <v>0</v>
      </c>
      <c r="T192" s="18" t="str">
        <f t="shared" si="51"/>
        <v>*</v>
      </c>
      <c r="U192" s="18">
        <f>IF(M26=0,0,IF(M26&lt;3,0,IF(M26&gt;44,70,LOOKUP(M26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2" s="18">
        <f>IF(M26=0,0,IF(M26&lt;2,0,IF(M26&gt;40,70,LOOKUP(M26,{2,3,4,5,6,7,8,9,10,11,12,13,14,15,16,17,18,19,20,21,22,23,24,25,26,27,28,29,30,31,32,33,34,35,36,37,38,39,40},{1,2,3,4,5,6,7,8,9,11,13,15,17,19,21,23,25,27,29,31,33,35,37,39,41,44,47,50,52,54,56,58,60,62,64,66,68,69,70}))))</f>
        <v>0</v>
      </c>
      <c r="W192" s="18" t="str">
        <f t="shared" si="52"/>
        <v>*</v>
      </c>
      <c r="X192" s="18">
        <f>IF(M26=0,0,IF(M26&lt;4,0,IF(M26&gt;46,70,LOOKUP(M26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2" s="18">
        <f>IF(M26=0,0,IF(M26&lt;3,0,IF(M26&gt;42,70,LOOKUP(M26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2" s="18" t="str">
        <f t="shared" si="53"/>
        <v>*</v>
      </c>
      <c r="AA192" s="18">
        <f>IF(M26=0,0,IF(M26&lt;5,0,IF(M26&gt;47,70,LOOKUP(M26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2" s="18">
        <f>IF(M26=0,0,IF(M26&lt;3,0,IF(M26&gt;43,70,LOOKUP(M26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2" s="18" t="str">
        <f t="shared" si="54"/>
        <v>*</v>
      </c>
      <c r="AD192" s="18">
        <f>IF(M26=0,0,IF(M26&lt;6,0,IF(M26&gt;47,70,LOOKUP(M26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2" s="18">
        <f>IF(M26=0,0,IF(M26&lt;4,0,IF(M26&gt;43,70,LOOKUP(M26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2" s="18" t="str">
        <f t="shared" si="55"/>
        <v>*</v>
      </c>
      <c r="AG192" s="18">
        <f>IF(M26=0,0,IF(M26&lt;6,0,IF(M26&gt;47,70,LOOKUP(M26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2" s="18">
        <f>IF(M26=0,0,IF(M26&lt;4,0,IF(M26&gt;43,70,LOOKUP(M26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2" s="18" t="str">
        <f t="shared" si="56"/>
        <v>*</v>
      </c>
      <c r="AJ192" s="18">
        <f>IF(M26=0,0,IF(M26&lt;7,0,IF(M26&gt;48,70,LOOKUP(M26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2" s="18">
        <f>IF(M26=0,0,IF(M26&lt;5,0,IF(M26&gt;43,70,LOOKUP(M26,{5,6,7,8,9,10,11,12,13,14,15,16,17,18,19,20,21,22,23,24,25,26,27,28,29,30,31,32,33,34,35,36,37,38,39,40,41,42,43},{1,2,3,4,5,6,7,8,9,10,11,12,13,14,15,16,18,20,22,24,26,28,30,32,35,38,41,44,47,50,53,56,58,60,62,64,66,68,70}))))</f>
        <v>0</v>
      </c>
      <c r="AL192" s="18" t="str">
        <f t="shared" si="57"/>
        <v>*</v>
      </c>
    </row>
    <row r="193" spans="3:38" ht="12.75" hidden="1" x14ac:dyDescent="0.2">
      <c r="C193" s="15"/>
      <c r="D193" s="16"/>
      <c r="E193" s="18" t="str">
        <f t="shared" si="46"/>
        <v>*</v>
      </c>
      <c r="F193" s="18">
        <f>IF(M27=0,0,IF(M27&lt;1,0,IF(M27&gt;29,70,LOOKUP(M27,{1,2,3,4,5,6,7,8,9,10,11,12,13,14,15,16,17,18,19,20,21,22,23,24,25,26,27,28,29},{10,12,14,16,18,20,22,24,26,28,30,32,35,38,41,44,47,50,53,55,57,59,61,63,65,67,68,69,70}))))</f>
        <v>0</v>
      </c>
      <c r="G193" s="18">
        <f>IF(M27=0,0,IF(M27&lt;1,0,IF(M27&gt;27,70,LOOKUP(M27,{1,2,3,4,5,6,7,8,9,10,11,12,13,14,15,16,17,18,19,20,21,22,23,24,25,26,27},{20,23,25,27,29,31,33,35,38,41,44,47,50,53,56,58,60,61,62,63,64,65,66,67,68,69,70}))))</f>
        <v>0</v>
      </c>
      <c r="H193" s="18" t="str">
        <f t="shared" si="47"/>
        <v>*</v>
      </c>
      <c r="I193" s="18">
        <f>IF(M27=0,0,IF(M27&lt;1,0,IF(M27&gt;31,70,LOOKUP(M27,{1,2,3,4,5,6,7,8,9,10,11,12,13,14,15,16,17,18,19,20,21,22,23,24,25,26,27,28,29,30,31},{9,10,11,13,15,17,19,21,23,25,27,29,31,33,36,38,41,44,47,50,53,55,57,59,61,63,65,67,68,69,70}))))</f>
        <v>0</v>
      </c>
      <c r="J193" s="18">
        <f>IF(M27=0,0,IF(M27&lt;1,0,IF(M27&gt;29,70,LOOKUP(M27,{1,2,3,4,5,6,7,8,9,10,11,12,13,14,15,16,17,18,19,20,21,22,23,24,25,26,27,28,29},{15,17,19,21,23,25,27,29,32,35,38,41,44,47,50,53,56,58,60,61,62,63,64,65,66,67,68,69,70}))))</f>
        <v>0</v>
      </c>
      <c r="K193" s="18" t="str">
        <f t="shared" si="48"/>
        <v>*</v>
      </c>
      <c r="L193" s="18">
        <f>IF(M27=0,0,IF(M27&lt;1,0,IF(M27&gt;33,70,LOOKUP(M27,{1,2,3,4,5,6,7,8,9,10,11,12,13,14,15,16,17,18,19,20,21,22,23,24,25,26,27,28,29,30,31,32,33},{6,7,8,9,10,12,14,16,18,20,22,24,26,28,30,32,35,38,41,44,47,50,53,55,57,59,61,63,65,67,68,69,70}))))</f>
        <v>0</v>
      </c>
      <c r="M193" s="18">
        <f>IF(M27=0,0,IF(M27&lt;1,0,IF(M27&gt;33,70,LOOKUP(M27,{1,2,3,4,5,6,7,8,9,10,11,12,13,14,15,16,17,18,19,20,21,22,23,24,25,26,27,28,29,30,31,32,33},{7,9,11,13,15,17,19,21,23,25,27,29,32,35,38,41,44,47,50,53,56,58,60,61,62,63,64,65,66,67,68,69,70}))))</f>
        <v>0</v>
      </c>
      <c r="N193" s="18" t="str">
        <f t="shared" si="49"/>
        <v>*</v>
      </c>
      <c r="O193" s="18">
        <f>IF(M27=0,0,IF(M27&lt;1,0,IF(M27&gt;38,70,LOOKUP(M27,{1,2,3,4,5,6,7,8,9,10,11,12,13,14,15,16,17,18,19,20,21,22,23,24,25,26,27,28,29,30,31,32,33,34,35,36,37,38},{1,2,3,4,5,6,7,8,10,12,14,16,18,20,22,24,26,28,30,32,34,36,38,41,44,47,50,53,55,57,59,61,63,65,67,68,69,70}))))</f>
        <v>0</v>
      </c>
      <c r="P193" s="18">
        <f>IF(M27=0,0,IF(M27&lt;1,0,IF(M27&gt;35,70,LOOKUP(M27,{1,2,3,4,5,6,7,8,9,10,11,12,13,14,15,16,17,18,19,20,21,22,23,24,25,26,27,28,29,30,31,32,33,34,35},{1,2,3,4,5,7,9,11,13,15,17,19,21,23,25,27,29,32,35,38,41,44,47,50,53,56,58,60,62,64,66,67,68,69,70}))))</f>
        <v>0</v>
      </c>
      <c r="Q193" s="18" t="str">
        <f t="shared" si="50"/>
        <v>*</v>
      </c>
      <c r="R193" s="18">
        <f>IF(M27=0,0,IF(M27&lt;2,0,IF(M27&gt;41,70,LOOKUP(M27,{2,3,4,5,6,7,8,9,10,11,12,13,14,15,16,17,18,19,20,21,22,23,24,25,26,27,28,29,30,31,32,33,34,35,36,37,38,39,40,41},{1,2,3,4,5,6,7,8,9,11,13,15,17,19,21,23,25,27,29,31,33,35,37,39,41,43,45,47,50,52,54,56,58,60,62,64,66,68,69,70}))))</f>
        <v>0</v>
      </c>
      <c r="S193" s="18">
        <f>IF(M27=0,0,IF(M27&lt;2,0,IF(M27&gt;38,70,LOOKUP(M27,{2,3,4,5,6,7,8,9,10,11,12,13,14,15,16,17,18,19,20,21,22,23,24,25,26,27,28,29,30,31,32,33,34,35,36,37,38},{1,2,3,4,6,8,10,12,14,16,18,20,22,24,26,28,30,32,34,36,38,40,42,44,47,50,52,54,56,58,60,62,64,66,68,69,70}))))</f>
        <v>0</v>
      </c>
      <c r="T193" s="18" t="str">
        <f t="shared" si="51"/>
        <v>*</v>
      </c>
      <c r="U193" s="18">
        <f>IF(M27=0,0,IF(M27&lt;3,0,IF(M27&gt;44,70,LOOKUP(M27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3" s="18">
        <f>IF(M27=0,0,IF(M27&lt;2,0,IF(M27&gt;40,70,LOOKUP(M27,{2,3,4,5,6,7,8,9,10,11,12,13,14,15,16,17,18,19,20,21,22,23,24,25,26,27,28,29,30,31,32,33,34,35,36,37,38,39,40},{1,2,3,4,5,6,7,8,9,11,13,15,17,19,21,23,25,27,29,31,33,35,37,39,41,44,47,50,52,54,56,58,60,62,64,66,68,69,70}))))</f>
        <v>0</v>
      </c>
      <c r="W193" s="18" t="str">
        <f t="shared" si="52"/>
        <v>*</v>
      </c>
      <c r="X193" s="18">
        <f>IF(M27=0,0,IF(M27&lt;4,0,IF(M27&gt;46,70,LOOKUP(M27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3" s="18">
        <f>IF(M27=0,0,IF(M27&lt;3,0,IF(M27&gt;42,70,LOOKUP(M27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3" s="18" t="str">
        <f t="shared" si="53"/>
        <v>*</v>
      </c>
      <c r="AA193" s="18">
        <f>IF(M27=0,0,IF(M27&lt;5,0,IF(M27&gt;47,70,LOOKUP(M27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3" s="18">
        <f>IF(M27=0,0,IF(M27&lt;3,0,IF(M27&gt;43,70,LOOKUP(M27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3" s="18" t="str">
        <f t="shared" si="54"/>
        <v>*</v>
      </c>
      <c r="AD193" s="18">
        <f>IF(M27=0,0,IF(M27&lt;6,0,IF(M27&gt;47,70,LOOKUP(M27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3" s="18">
        <f>IF(M27=0,0,IF(M27&lt;4,0,IF(M27&gt;43,70,LOOKUP(M27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3" s="18" t="str">
        <f t="shared" si="55"/>
        <v>*</v>
      </c>
      <c r="AG193" s="18">
        <f>IF(M27=0,0,IF(M27&lt;6,0,IF(M27&gt;47,70,LOOKUP(M27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3" s="18">
        <f>IF(M27=0,0,IF(M27&lt;4,0,IF(M27&gt;43,70,LOOKUP(M27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3" s="18" t="str">
        <f t="shared" si="56"/>
        <v>*</v>
      </c>
      <c r="AJ193" s="18">
        <f>IF(M27=0,0,IF(M27&lt;7,0,IF(M27&gt;48,70,LOOKUP(M27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3" s="18">
        <f>IF(M27=0,0,IF(M27&lt;5,0,IF(M27&gt;43,70,LOOKUP(M27,{5,6,7,8,9,10,11,12,13,14,15,16,17,18,19,20,21,22,23,24,25,26,27,28,29,30,31,32,33,34,35,36,37,38,39,40,41,42,43},{1,2,3,4,5,6,7,8,9,10,11,12,13,14,15,16,18,20,22,24,26,28,30,32,35,38,41,44,47,50,53,56,58,60,62,64,66,68,70}))))</f>
        <v>0</v>
      </c>
      <c r="AL193" s="18" t="str">
        <f t="shared" si="57"/>
        <v>*</v>
      </c>
    </row>
    <row r="194" spans="3:38" ht="12.75" hidden="1" x14ac:dyDescent="0.2">
      <c r="C194" s="15"/>
      <c r="D194" s="16"/>
      <c r="E194" s="18" t="str">
        <f t="shared" si="46"/>
        <v>*</v>
      </c>
      <c r="F194" s="18">
        <f>IF(M28=0,0,IF(M28&lt;1,0,IF(M28&gt;29,70,LOOKUP(M28,{1,2,3,4,5,6,7,8,9,10,11,12,13,14,15,16,17,18,19,20,21,22,23,24,25,26,27,28,29},{10,12,14,16,18,20,22,24,26,28,30,32,35,38,41,44,47,50,53,55,57,59,61,63,65,67,68,69,70}))))</f>
        <v>0</v>
      </c>
      <c r="G194" s="18">
        <f>IF(M28=0,0,IF(M28&lt;1,0,IF(M28&gt;27,70,LOOKUP(M28,{1,2,3,4,5,6,7,8,9,10,11,12,13,14,15,16,17,18,19,20,21,22,23,24,25,26,27},{20,23,25,27,29,31,33,35,38,41,44,47,50,53,56,58,60,61,62,63,64,65,66,67,68,69,70}))))</f>
        <v>0</v>
      </c>
      <c r="H194" s="18" t="str">
        <f t="shared" si="47"/>
        <v>*</v>
      </c>
      <c r="I194" s="18">
        <f>IF(M28=0,0,IF(M28&lt;1,0,IF(M28&gt;31,70,LOOKUP(M28,{1,2,3,4,5,6,7,8,9,10,11,12,13,14,15,16,17,18,19,20,21,22,23,24,25,26,27,28,29,30,31},{9,10,11,13,15,17,19,21,23,25,27,29,31,33,36,38,41,44,47,50,53,55,57,59,61,63,65,67,68,69,70}))))</f>
        <v>0</v>
      </c>
      <c r="J194" s="18">
        <f>IF(M28=0,0,IF(M28&lt;1,0,IF(M28&gt;29,70,LOOKUP(M28,{1,2,3,4,5,6,7,8,9,10,11,12,13,14,15,16,17,18,19,20,21,22,23,24,25,26,27,28,29},{15,17,19,21,23,25,27,29,32,35,38,41,44,47,50,53,56,58,60,61,62,63,64,65,66,67,68,69,70}))))</f>
        <v>0</v>
      </c>
      <c r="K194" s="18" t="str">
        <f t="shared" si="48"/>
        <v>*</v>
      </c>
      <c r="L194" s="18">
        <f>IF(M28=0,0,IF(M28&lt;1,0,IF(M28&gt;33,70,LOOKUP(M28,{1,2,3,4,5,6,7,8,9,10,11,12,13,14,15,16,17,18,19,20,21,22,23,24,25,26,27,28,29,30,31,32,33},{6,7,8,9,10,12,14,16,18,20,22,24,26,28,30,32,35,38,41,44,47,50,53,55,57,59,61,63,65,67,68,69,70}))))</f>
        <v>0</v>
      </c>
      <c r="M194" s="18">
        <f>IF(M28=0,0,IF(M28&lt;1,0,IF(M28&gt;33,70,LOOKUP(M28,{1,2,3,4,5,6,7,8,9,10,11,12,13,14,15,16,17,18,19,20,21,22,23,24,25,26,27,28,29,30,31,32,33},{7,9,11,13,15,17,19,21,23,25,27,29,32,35,38,41,44,47,50,53,56,58,60,61,62,63,64,65,66,67,68,69,70}))))</f>
        <v>0</v>
      </c>
      <c r="N194" s="18" t="str">
        <f t="shared" si="49"/>
        <v>*</v>
      </c>
      <c r="O194" s="18">
        <f>IF(M28=0,0,IF(M28&lt;1,0,IF(M28&gt;38,70,LOOKUP(M28,{1,2,3,4,5,6,7,8,9,10,11,12,13,14,15,16,17,18,19,20,21,22,23,24,25,26,27,28,29,30,31,32,33,34,35,36,37,38},{1,2,3,4,5,6,7,8,10,12,14,16,18,20,22,24,26,28,30,32,34,36,38,41,44,47,50,53,55,57,59,61,63,65,67,68,69,70}))))</f>
        <v>0</v>
      </c>
      <c r="P194" s="18">
        <f>IF(M28=0,0,IF(M28&lt;1,0,IF(M28&gt;35,70,LOOKUP(M28,{1,2,3,4,5,6,7,8,9,10,11,12,13,14,15,16,17,18,19,20,21,22,23,24,25,26,27,28,29,30,31,32,33,34,35},{1,2,3,4,5,7,9,11,13,15,17,19,21,23,25,27,29,32,35,38,41,44,47,50,53,56,58,60,62,64,66,67,68,69,70}))))</f>
        <v>0</v>
      </c>
      <c r="Q194" s="18" t="str">
        <f t="shared" si="50"/>
        <v>*</v>
      </c>
      <c r="R194" s="18">
        <f>IF(M28=0,0,IF(M28&lt;2,0,IF(M28&gt;41,70,LOOKUP(M28,{2,3,4,5,6,7,8,9,10,11,12,13,14,15,16,17,18,19,20,21,22,23,24,25,26,27,28,29,30,31,32,33,34,35,36,37,38,39,40,41},{1,2,3,4,5,6,7,8,9,11,13,15,17,19,21,23,25,27,29,31,33,35,37,39,41,43,45,47,50,52,54,56,58,60,62,64,66,68,69,70}))))</f>
        <v>0</v>
      </c>
      <c r="S194" s="18">
        <f>IF(M28=0,0,IF(M28&lt;2,0,IF(M28&gt;38,70,LOOKUP(M28,{2,3,4,5,6,7,8,9,10,11,12,13,14,15,16,17,18,19,20,21,22,23,24,25,26,27,28,29,30,31,32,33,34,35,36,37,38},{1,2,3,4,6,8,10,12,14,16,18,20,22,24,26,28,30,32,34,36,38,40,42,44,47,50,52,54,56,58,60,62,64,66,68,69,70}))))</f>
        <v>0</v>
      </c>
      <c r="T194" s="18" t="str">
        <f t="shared" si="51"/>
        <v>*</v>
      </c>
      <c r="U194" s="18">
        <f>IF(M28=0,0,IF(M28&lt;3,0,IF(M28&gt;44,70,LOOKUP(M28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4" s="18">
        <f>IF(M28=0,0,IF(M28&lt;2,0,IF(M28&gt;40,70,LOOKUP(M28,{2,3,4,5,6,7,8,9,10,11,12,13,14,15,16,17,18,19,20,21,22,23,24,25,26,27,28,29,30,31,32,33,34,35,36,37,38,39,40},{1,2,3,4,5,6,7,8,9,11,13,15,17,19,21,23,25,27,29,31,33,35,37,39,41,44,47,50,52,54,56,58,60,62,64,66,68,69,70}))))</f>
        <v>0</v>
      </c>
      <c r="W194" s="18" t="str">
        <f t="shared" si="52"/>
        <v>*</v>
      </c>
      <c r="X194" s="18">
        <f>IF(M28=0,0,IF(M28&lt;4,0,IF(M28&gt;46,70,LOOKUP(M28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4" s="18">
        <f>IF(M28=0,0,IF(M28&lt;3,0,IF(M28&gt;42,70,LOOKUP(M28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4" s="18" t="str">
        <f t="shared" si="53"/>
        <v>*</v>
      </c>
      <c r="AA194" s="18">
        <f>IF(M28=0,0,IF(M28&lt;5,0,IF(M28&gt;47,70,LOOKUP(M28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4" s="18">
        <f>IF(M28=0,0,IF(M28&lt;3,0,IF(M28&gt;43,70,LOOKUP(M28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4" s="18" t="str">
        <f t="shared" si="54"/>
        <v>*</v>
      </c>
      <c r="AD194" s="18">
        <f>IF(M28=0,0,IF(M28&lt;6,0,IF(M28&gt;47,70,LOOKUP(M28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4" s="18">
        <f>IF(M28=0,0,IF(M28&lt;4,0,IF(M28&gt;43,70,LOOKUP(M28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4" s="18" t="str">
        <f t="shared" si="55"/>
        <v>*</v>
      </c>
      <c r="AG194" s="18">
        <f>IF(M28=0,0,IF(M28&lt;6,0,IF(M28&gt;47,70,LOOKUP(M28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4" s="18">
        <f>IF(M28=0,0,IF(M28&lt;4,0,IF(M28&gt;43,70,LOOKUP(M28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4" s="18" t="str">
        <f t="shared" si="56"/>
        <v>*</v>
      </c>
      <c r="AJ194" s="18">
        <f>IF(M28=0,0,IF(M28&lt;7,0,IF(M28&gt;48,70,LOOKUP(M28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4" s="18">
        <f>IF(M28=0,0,IF(M28&lt;5,0,IF(M28&gt;43,70,LOOKUP(M28,{5,6,7,8,9,10,11,12,13,14,15,16,17,18,19,20,21,22,23,24,25,26,27,28,29,30,31,32,33,34,35,36,37,38,39,40,41,42,43},{1,2,3,4,5,6,7,8,9,10,11,12,13,14,15,16,18,20,22,24,26,28,30,32,35,38,41,44,47,50,53,56,58,60,62,64,66,68,70}))))</f>
        <v>0</v>
      </c>
      <c r="AL194" s="18" t="str">
        <f t="shared" si="57"/>
        <v>*</v>
      </c>
    </row>
    <row r="195" spans="3:38" ht="12.75" hidden="1" x14ac:dyDescent="0.2">
      <c r="C195" s="15"/>
      <c r="D195" s="16"/>
      <c r="E195" s="18" t="str">
        <f t="shared" si="46"/>
        <v>*</v>
      </c>
      <c r="F195" s="18">
        <f>IF(M29=0,0,IF(M29&lt;1,0,IF(M29&gt;29,70,LOOKUP(M29,{1,2,3,4,5,6,7,8,9,10,11,12,13,14,15,16,17,18,19,20,21,22,23,24,25,26,27,28,29},{10,12,14,16,18,20,22,24,26,28,30,32,35,38,41,44,47,50,53,55,57,59,61,63,65,67,68,69,70}))))</f>
        <v>0</v>
      </c>
      <c r="G195" s="18">
        <f>IF(M29=0,0,IF(M29&lt;1,0,IF(M29&gt;27,70,LOOKUP(M29,{1,2,3,4,5,6,7,8,9,10,11,12,13,14,15,16,17,18,19,20,21,22,23,24,25,26,27},{20,23,25,27,29,31,33,35,38,41,44,47,50,53,56,58,60,61,62,63,64,65,66,67,68,69,70}))))</f>
        <v>0</v>
      </c>
      <c r="H195" s="18" t="str">
        <f t="shared" si="47"/>
        <v>*</v>
      </c>
      <c r="I195" s="18">
        <f>IF(M29=0,0,IF(M29&lt;1,0,IF(M29&gt;31,70,LOOKUP(M29,{1,2,3,4,5,6,7,8,9,10,11,12,13,14,15,16,17,18,19,20,21,22,23,24,25,26,27,28,29,30,31},{9,10,11,13,15,17,19,21,23,25,27,29,31,33,36,38,41,44,47,50,53,55,57,59,61,63,65,67,68,69,70}))))</f>
        <v>0</v>
      </c>
      <c r="J195" s="18">
        <f>IF(M29=0,0,IF(M29&lt;1,0,IF(M29&gt;29,70,LOOKUP(M29,{1,2,3,4,5,6,7,8,9,10,11,12,13,14,15,16,17,18,19,20,21,22,23,24,25,26,27,28,29},{15,17,19,21,23,25,27,29,32,35,38,41,44,47,50,53,56,58,60,61,62,63,64,65,66,67,68,69,70}))))</f>
        <v>0</v>
      </c>
      <c r="K195" s="18" t="str">
        <f t="shared" si="48"/>
        <v>*</v>
      </c>
      <c r="L195" s="18">
        <f>IF(M29=0,0,IF(M29&lt;1,0,IF(M29&gt;33,70,LOOKUP(M29,{1,2,3,4,5,6,7,8,9,10,11,12,13,14,15,16,17,18,19,20,21,22,23,24,25,26,27,28,29,30,31,32,33},{6,7,8,9,10,12,14,16,18,20,22,24,26,28,30,32,35,38,41,44,47,50,53,55,57,59,61,63,65,67,68,69,70}))))</f>
        <v>0</v>
      </c>
      <c r="M195" s="18">
        <f>IF(M29=0,0,IF(M29&lt;1,0,IF(M29&gt;33,70,LOOKUP(M29,{1,2,3,4,5,6,7,8,9,10,11,12,13,14,15,16,17,18,19,20,21,22,23,24,25,26,27,28,29,30,31,32,33},{7,9,11,13,15,17,19,21,23,25,27,29,32,35,38,41,44,47,50,53,56,58,60,61,62,63,64,65,66,67,68,69,70}))))</f>
        <v>0</v>
      </c>
      <c r="N195" s="18" t="str">
        <f t="shared" si="49"/>
        <v>*</v>
      </c>
      <c r="O195" s="18">
        <f>IF(M29=0,0,IF(M29&lt;1,0,IF(M29&gt;38,70,LOOKUP(M29,{1,2,3,4,5,6,7,8,9,10,11,12,13,14,15,16,17,18,19,20,21,22,23,24,25,26,27,28,29,30,31,32,33,34,35,36,37,38},{1,2,3,4,5,6,7,8,10,12,14,16,18,20,22,24,26,28,30,32,34,36,38,41,44,47,50,53,55,57,59,61,63,65,67,68,69,70}))))</f>
        <v>0</v>
      </c>
      <c r="P195" s="18">
        <f>IF(M29=0,0,IF(M29&lt;1,0,IF(M29&gt;35,70,LOOKUP(M29,{1,2,3,4,5,6,7,8,9,10,11,12,13,14,15,16,17,18,19,20,21,22,23,24,25,26,27,28,29,30,31,32,33,34,35},{1,2,3,4,5,7,9,11,13,15,17,19,21,23,25,27,29,32,35,38,41,44,47,50,53,56,58,60,62,64,66,67,68,69,70}))))</f>
        <v>0</v>
      </c>
      <c r="Q195" s="18" t="str">
        <f t="shared" si="50"/>
        <v>*</v>
      </c>
      <c r="R195" s="18">
        <f>IF(M29=0,0,IF(M29&lt;2,0,IF(M29&gt;41,70,LOOKUP(M29,{2,3,4,5,6,7,8,9,10,11,12,13,14,15,16,17,18,19,20,21,22,23,24,25,26,27,28,29,30,31,32,33,34,35,36,37,38,39,40,41},{1,2,3,4,5,6,7,8,9,11,13,15,17,19,21,23,25,27,29,31,33,35,37,39,41,43,45,47,50,52,54,56,58,60,62,64,66,68,69,70}))))</f>
        <v>0</v>
      </c>
      <c r="S195" s="18">
        <f>IF(M29=0,0,IF(M29&lt;2,0,IF(M29&gt;38,70,LOOKUP(M29,{2,3,4,5,6,7,8,9,10,11,12,13,14,15,16,17,18,19,20,21,22,23,24,25,26,27,28,29,30,31,32,33,34,35,36,37,38},{1,2,3,4,6,8,10,12,14,16,18,20,22,24,26,28,30,32,34,36,38,40,42,44,47,50,52,54,56,58,60,62,64,66,68,69,70}))))</f>
        <v>0</v>
      </c>
      <c r="T195" s="18" t="str">
        <f t="shared" si="51"/>
        <v>*</v>
      </c>
      <c r="U195" s="18">
        <f>IF(M29=0,0,IF(M29&lt;3,0,IF(M29&gt;44,70,LOOKUP(M29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5" s="18">
        <f>IF(M29=0,0,IF(M29&lt;2,0,IF(M29&gt;40,70,LOOKUP(M29,{2,3,4,5,6,7,8,9,10,11,12,13,14,15,16,17,18,19,20,21,22,23,24,25,26,27,28,29,30,31,32,33,34,35,36,37,38,39,40},{1,2,3,4,5,6,7,8,9,11,13,15,17,19,21,23,25,27,29,31,33,35,37,39,41,44,47,50,52,54,56,58,60,62,64,66,68,69,70}))))</f>
        <v>0</v>
      </c>
      <c r="W195" s="18" t="str">
        <f t="shared" si="52"/>
        <v>*</v>
      </c>
      <c r="X195" s="18">
        <f>IF(M29=0,0,IF(M29&lt;4,0,IF(M29&gt;46,70,LOOKUP(M29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5" s="18">
        <f>IF(M29=0,0,IF(M29&lt;3,0,IF(M29&gt;42,70,LOOKUP(M29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5" s="18" t="str">
        <f t="shared" si="53"/>
        <v>*</v>
      </c>
      <c r="AA195" s="18">
        <f>IF(M29=0,0,IF(M29&lt;5,0,IF(M29&gt;47,70,LOOKUP(M29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5" s="18">
        <f>IF(M29=0,0,IF(M29&lt;3,0,IF(M29&gt;43,70,LOOKUP(M29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5" s="18" t="str">
        <f t="shared" si="54"/>
        <v>*</v>
      </c>
      <c r="AD195" s="18">
        <f>IF(M29=0,0,IF(M29&lt;6,0,IF(M29&gt;47,70,LOOKUP(M29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5" s="18">
        <f>IF(M29=0,0,IF(M29&lt;4,0,IF(M29&gt;43,70,LOOKUP(M29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5" s="18" t="str">
        <f t="shared" si="55"/>
        <v>*</v>
      </c>
      <c r="AG195" s="18">
        <f>IF(M29=0,0,IF(M29&lt;6,0,IF(M29&gt;47,70,LOOKUP(M29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5" s="18">
        <f>IF(M29=0,0,IF(M29&lt;4,0,IF(M29&gt;43,70,LOOKUP(M29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5" s="18" t="str">
        <f t="shared" si="56"/>
        <v>*</v>
      </c>
      <c r="AJ195" s="18">
        <f>IF(M29=0,0,IF(M29&lt;7,0,IF(M29&gt;48,70,LOOKUP(M29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5" s="18">
        <f>IF(M29=0,0,IF(M29&lt;5,0,IF(M29&gt;43,70,LOOKUP(M29,{5,6,7,8,9,10,11,12,13,14,15,16,17,18,19,20,21,22,23,24,25,26,27,28,29,30,31,32,33,34,35,36,37,38,39,40,41,42,43},{1,2,3,4,5,6,7,8,9,10,11,12,13,14,15,16,18,20,22,24,26,28,30,32,35,38,41,44,47,50,53,56,58,60,62,64,66,68,70}))))</f>
        <v>0</v>
      </c>
      <c r="AL195" s="18" t="str">
        <f t="shared" si="57"/>
        <v>*</v>
      </c>
    </row>
    <row r="196" spans="3:38" ht="12.75" hidden="1" x14ac:dyDescent="0.2">
      <c r="C196" s="15"/>
      <c r="D196" s="16"/>
      <c r="E196" s="18" t="str">
        <f t="shared" si="46"/>
        <v>*</v>
      </c>
      <c r="F196" s="18">
        <f>IF(M30=0,0,IF(M30&lt;1,0,IF(M30&gt;29,70,LOOKUP(M30,{1,2,3,4,5,6,7,8,9,10,11,12,13,14,15,16,17,18,19,20,21,22,23,24,25,26,27,28,29},{10,12,14,16,18,20,22,24,26,28,30,32,35,38,41,44,47,50,53,55,57,59,61,63,65,67,68,69,70}))))</f>
        <v>0</v>
      </c>
      <c r="G196" s="18">
        <f>IF(M30=0,0,IF(M30&lt;1,0,IF(M30&gt;27,70,LOOKUP(M30,{1,2,3,4,5,6,7,8,9,10,11,12,13,14,15,16,17,18,19,20,21,22,23,24,25,26,27},{20,23,25,27,29,31,33,35,38,41,44,47,50,53,56,58,60,61,62,63,64,65,66,67,68,69,70}))))</f>
        <v>0</v>
      </c>
      <c r="H196" s="18" t="str">
        <f t="shared" si="47"/>
        <v>*</v>
      </c>
      <c r="I196" s="18">
        <f>IF(M30=0,0,IF(M30&lt;1,0,IF(M30&gt;31,70,LOOKUP(M30,{1,2,3,4,5,6,7,8,9,10,11,12,13,14,15,16,17,18,19,20,21,22,23,24,25,26,27,28,29,30,31},{9,10,11,13,15,17,19,21,23,25,27,29,31,33,36,38,41,44,47,50,53,55,57,59,61,63,65,67,68,69,70}))))</f>
        <v>0</v>
      </c>
      <c r="J196" s="18">
        <f>IF(M30=0,0,IF(M30&lt;1,0,IF(M30&gt;29,70,LOOKUP(M30,{1,2,3,4,5,6,7,8,9,10,11,12,13,14,15,16,17,18,19,20,21,22,23,24,25,26,27,28,29},{15,17,19,21,23,25,27,29,32,35,38,41,44,47,50,53,56,58,60,61,62,63,64,65,66,67,68,69,70}))))</f>
        <v>0</v>
      </c>
      <c r="K196" s="18" t="str">
        <f t="shared" si="48"/>
        <v>*</v>
      </c>
      <c r="L196" s="18">
        <f>IF(M30=0,0,IF(M30&lt;1,0,IF(M30&gt;33,70,LOOKUP(M30,{1,2,3,4,5,6,7,8,9,10,11,12,13,14,15,16,17,18,19,20,21,22,23,24,25,26,27,28,29,30,31,32,33},{6,7,8,9,10,12,14,16,18,20,22,24,26,28,30,32,35,38,41,44,47,50,53,55,57,59,61,63,65,67,68,69,70}))))</f>
        <v>0</v>
      </c>
      <c r="M196" s="18">
        <f>IF(M30=0,0,IF(M30&lt;1,0,IF(M30&gt;33,70,LOOKUP(M30,{1,2,3,4,5,6,7,8,9,10,11,12,13,14,15,16,17,18,19,20,21,22,23,24,25,26,27,28,29,30,31,32,33},{7,9,11,13,15,17,19,21,23,25,27,29,32,35,38,41,44,47,50,53,56,58,60,61,62,63,64,65,66,67,68,69,70}))))</f>
        <v>0</v>
      </c>
      <c r="N196" s="18" t="str">
        <f t="shared" si="49"/>
        <v>*</v>
      </c>
      <c r="O196" s="18">
        <f>IF(M30=0,0,IF(M30&lt;1,0,IF(M30&gt;38,70,LOOKUP(M30,{1,2,3,4,5,6,7,8,9,10,11,12,13,14,15,16,17,18,19,20,21,22,23,24,25,26,27,28,29,30,31,32,33,34,35,36,37,38},{1,2,3,4,5,6,7,8,10,12,14,16,18,20,22,24,26,28,30,32,34,36,38,41,44,47,50,53,55,57,59,61,63,65,67,68,69,70}))))</f>
        <v>0</v>
      </c>
      <c r="P196" s="18">
        <f>IF(M30=0,0,IF(M30&lt;1,0,IF(M30&gt;35,70,LOOKUP(M30,{1,2,3,4,5,6,7,8,9,10,11,12,13,14,15,16,17,18,19,20,21,22,23,24,25,26,27,28,29,30,31,32,33,34,35},{1,2,3,4,5,7,9,11,13,15,17,19,21,23,25,27,29,32,35,38,41,44,47,50,53,56,58,60,62,64,66,67,68,69,70}))))</f>
        <v>0</v>
      </c>
      <c r="Q196" s="18" t="str">
        <f t="shared" si="50"/>
        <v>*</v>
      </c>
      <c r="R196" s="18">
        <f>IF(M30=0,0,IF(M30&lt;2,0,IF(M30&gt;41,70,LOOKUP(M30,{2,3,4,5,6,7,8,9,10,11,12,13,14,15,16,17,18,19,20,21,22,23,24,25,26,27,28,29,30,31,32,33,34,35,36,37,38,39,40,41},{1,2,3,4,5,6,7,8,9,11,13,15,17,19,21,23,25,27,29,31,33,35,37,39,41,43,45,47,50,52,54,56,58,60,62,64,66,68,69,70}))))</f>
        <v>0</v>
      </c>
      <c r="S196" s="18">
        <f>IF(M30=0,0,IF(M30&lt;2,0,IF(M30&gt;38,70,LOOKUP(M30,{2,3,4,5,6,7,8,9,10,11,12,13,14,15,16,17,18,19,20,21,22,23,24,25,26,27,28,29,30,31,32,33,34,35,36,37,38},{1,2,3,4,6,8,10,12,14,16,18,20,22,24,26,28,30,32,34,36,38,40,42,44,47,50,52,54,56,58,60,62,64,66,68,69,70}))))</f>
        <v>0</v>
      </c>
      <c r="T196" s="18" t="str">
        <f t="shared" si="51"/>
        <v>*</v>
      </c>
      <c r="U196" s="18">
        <f>IF(M30=0,0,IF(M30&lt;3,0,IF(M30&gt;44,70,LOOKUP(M30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6" s="18">
        <f>IF(M30=0,0,IF(M30&lt;2,0,IF(M30&gt;40,70,LOOKUP(M30,{2,3,4,5,6,7,8,9,10,11,12,13,14,15,16,17,18,19,20,21,22,23,24,25,26,27,28,29,30,31,32,33,34,35,36,37,38,39,40},{1,2,3,4,5,6,7,8,9,11,13,15,17,19,21,23,25,27,29,31,33,35,37,39,41,44,47,50,52,54,56,58,60,62,64,66,68,69,70}))))</f>
        <v>0</v>
      </c>
      <c r="W196" s="18" t="str">
        <f t="shared" si="52"/>
        <v>*</v>
      </c>
      <c r="X196" s="18">
        <f>IF(M30=0,0,IF(M30&lt;4,0,IF(M30&gt;46,70,LOOKUP(M30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6" s="18">
        <f>IF(M30=0,0,IF(M30&lt;3,0,IF(M30&gt;42,70,LOOKUP(M30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6" s="18" t="str">
        <f t="shared" si="53"/>
        <v>*</v>
      </c>
      <c r="AA196" s="18">
        <f>IF(M30=0,0,IF(M30&lt;5,0,IF(M30&gt;47,70,LOOKUP(M30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6" s="18">
        <f>IF(M30=0,0,IF(M30&lt;3,0,IF(M30&gt;43,70,LOOKUP(M30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6" s="18" t="str">
        <f t="shared" si="54"/>
        <v>*</v>
      </c>
      <c r="AD196" s="18">
        <f>IF(M30=0,0,IF(M30&lt;6,0,IF(M30&gt;47,70,LOOKUP(M30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6" s="18">
        <f>IF(M30=0,0,IF(M30&lt;4,0,IF(M30&gt;43,70,LOOKUP(M30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6" s="18" t="str">
        <f t="shared" si="55"/>
        <v>*</v>
      </c>
      <c r="AG196" s="18">
        <f>IF(M30=0,0,IF(M30&lt;6,0,IF(M30&gt;47,70,LOOKUP(M30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6" s="18">
        <f>IF(M30=0,0,IF(M30&lt;4,0,IF(M30&gt;43,70,LOOKUP(M30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6" s="18" t="str">
        <f t="shared" si="56"/>
        <v>*</v>
      </c>
      <c r="AJ196" s="18">
        <f>IF(M30=0,0,IF(M30&lt;7,0,IF(M30&gt;48,70,LOOKUP(M30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6" s="18">
        <f>IF(M30=0,0,IF(M30&lt;5,0,IF(M30&gt;43,70,LOOKUP(M30,{5,6,7,8,9,10,11,12,13,14,15,16,17,18,19,20,21,22,23,24,25,26,27,28,29,30,31,32,33,34,35,36,37,38,39,40,41,42,43},{1,2,3,4,5,6,7,8,9,10,11,12,13,14,15,16,18,20,22,24,26,28,30,32,35,38,41,44,47,50,53,56,58,60,62,64,66,68,70}))))</f>
        <v>0</v>
      </c>
      <c r="AL196" s="18" t="str">
        <f t="shared" si="57"/>
        <v>*</v>
      </c>
    </row>
    <row r="197" spans="3:38" ht="12.75" hidden="1" x14ac:dyDescent="0.2">
      <c r="C197" s="15"/>
      <c r="D197" s="16"/>
      <c r="E197" s="18" t="str">
        <f t="shared" si="46"/>
        <v>*</v>
      </c>
      <c r="F197" s="18">
        <f>IF(M31=0,0,IF(M31&lt;1,0,IF(M31&gt;29,70,LOOKUP(M31,{1,2,3,4,5,6,7,8,9,10,11,12,13,14,15,16,17,18,19,20,21,22,23,24,25,26,27,28,29},{10,12,14,16,18,20,22,24,26,28,30,32,35,38,41,44,47,50,53,55,57,59,61,63,65,67,68,69,70}))))</f>
        <v>0</v>
      </c>
      <c r="G197" s="18">
        <f>IF(M31=0,0,IF(M31&lt;1,0,IF(M31&gt;27,70,LOOKUP(M31,{1,2,3,4,5,6,7,8,9,10,11,12,13,14,15,16,17,18,19,20,21,22,23,24,25,26,27},{20,23,25,27,29,31,33,35,38,41,44,47,50,53,56,58,60,61,62,63,64,65,66,67,68,69,70}))))</f>
        <v>0</v>
      </c>
      <c r="H197" s="18" t="str">
        <f t="shared" si="47"/>
        <v>*</v>
      </c>
      <c r="I197" s="18">
        <f>IF(M31=0,0,IF(M31&lt;1,0,IF(M31&gt;31,70,LOOKUP(M31,{1,2,3,4,5,6,7,8,9,10,11,12,13,14,15,16,17,18,19,20,21,22,23,24,25,26,27,28,29,30,31},{9,10,11,13,15,17,19,21,23,25,27,29,31,33,36,38,41,44,47,50,53,55,57,59,61,63,65,67,68,69,70}))))</f>
        <v>0</v>
      </c>
      <c r="J197" s="18">
        <f>IF(M31=0,0,IF(M31&lt;1,0,IF(M31&gt;29,70,LOOKUP(M31,{1,2,3,4,5,6,7,8,9,10,11,12,13,14,15,16,17,18,19,20,21,22,23,24,25,26,27,28,29},{15,17,19,21,23,25,27,29,32,35,38,41,44,47,50,53,56,58,60,61,62,63,64,65,66,67,68,69,70}))))</f>
        <v>0</v>
      </c>
      <c r="K197" s="18" t="str">
        <f t="shared" si="48"/>
        <v>*</v>
      </c>
      <c r="L197" s="18">
        <f>IF(M31=0,0,IF(M31&lt;1,0,IF(M31&gt;33,70,LOOKUP(M31,{1,2,3,4,5,6,7,8,9,10,11,12,13,14,15,16,17,18,19,20,21,22,23,24,25,26,27,28,29,30,31,32,33},{6,7,8,9,10,12,14,16,18,20,22,24,26,28,30,32,35,38,41,44,47,50,53,55,57,59,61,63,65,67,68,69,70}))))</f>
        <v>0</v>
      </c>
      <c r="M197" s="18">
        <f>IF(M31=0,0,IF(M31&lt;1,0,IF(M31&gt;33,70,LOOKUP(M31,{1,2,3,4,5,6,7,8,9,10,11,12,13,14,15,16,17,18,19,20,21,22,23,24,25,26,27,28,29,30,31,32,33},{7,9,11,13,15,17,19,21,23,25,27,29,32,35,38,41,44,47,50,53,56,58,60,61,62,63,64,65,66,67,68,69,70}))))</f>
        <v>0</v>
      </c>
      <c r="N197" s="18" t="str">
        <f t="shared" si="49"/>
        <v>*</v>
      </c>
      <c r="O197" s="18">
        <f>IF(M31=0,0,IF(M31&lt;1,0,IF(M31&gt;38,70,LOOKUP(M31,{1,2,3,4,5,6,7,8,9,10,11,12,13,14,15,16,17,18,19,20,21,22,23,24,25,26,27,28,29,30,31,32,33,34,35,36,37,38},{1,2,3,4,5,6,7,8,10,12,14,16,18,20,22,24,26,28,30,32,34,36,38,41,44,47,50,53,55,57,59,61,63,65,67,68,69,70}))))</f>
        <v>0</v>
      </c>
      <c r="P197" s="18">
        <f>IF(M31=0,0,IF(M31&lt;1,0,IF(M31&gt;35,70,LOOKUP(M31,{1,2,3,4,5,6,7,8,9,10,11,12,13,14,15,16,17,18,19,20,21,22,23,24,25,26,27,28,29,30,31,32,33,34,35},{1,2,3,4,5,7,9,11,13,15,17,19,21,23,25,27,29,32,35,38,41,44,47,50,53,56,58,60,62,64,66,67,68,69,70}))))</f>
        <v>0</v>
      </c>
      <c r="Q197" s="18" t="str">
        <f t="shared" si="50"/>
        <v>*</v>
      </c>
      <c r="R197" s="18">
        <f>IF(M31=0,0,IF(M31&lt;2,0,IF(M31&gt;41,70,LOOKUP(M31,{2,3,4,5,6,7,8,9,10,11,12,13,14,15,16,17,18,19,20,21,22,23,24,25,26,27,28,29,30,31,32,33,34,35,36,37,38,39,40,41},{1,2,3,4,5,6,7,8,9,11,13,15,17,19,21,23,25,27,29,31,33,35,37,39,41,43,45,47,50,52,54,56,58,60,62,64,66,68,69,70}))))</f>
        <v>0</v>
      </c>
      <c r="S197" s="18">
        <f>IF(M31=0,0,IF(M31&lt;2,0,IF(M31&gt;38,70,LOOKUP(M31,{2,3,4,5,6,7,8,9,10,11,12,13,14,15,16,17,18,19,20,21,22,23,24,25,26,27,28,29,30,31,32,33,34,35,36,37,38},{1,2,3,4,6,8,10,12,14,16,18,20,22,24,26,28,30,32,34,36,38,40,42,44,47,50,52,54,56,58,60,62,64,66,68,69,70}))))</f>
        <v>0</v>
      </c>
      <c r="T197" s="18" t="str">
        <f t="shared" si="51"/>
        <v>*</v>
      </c>
      <c r="U197" s="18">
        <f>IF(M31=0,0,IF(M31&lt;3,0,IF(M31&gt;44,70,LOOKUP(M31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7" s="18">
        <f>IF(M31=0,0,IF(M31&lt;2,0,IF(M31&gt;40,70,LOOKUP(M31,{2,3,4,5,6,7,8,9,10,11,12,13,14,15,16,17,18,19,20,21,22,23,24,25,26,27,28,29,30,31,32,33,34,35,36,37,38,39,40},{1,2,3,4,5,6,7,8,9,11,13,15,17,19,21,23,25,27,29,31,33,35,37,39,41,44,47,50,52,54,56,58,60,62,64,66,68,69,70}))))</f>
        <v>0</v>
      </c>
      <c r="W197" s="18" t="str">
        <f t="shared" si="52"/>
        <v>*</v>
      </c>
      <c r="X197" s="18">
        <f>IF(M31=0,0,IF(M31&lt;4,0,IF(M31&gt;46,70,LOOKUP(M31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7" s="18">
        <f>IF(M31=0,0,IF(M31&lt;3,0,IF(M31&gt;42,70,LOOKUP(M31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7" s="18" t="str">
        <f t="shared" si="53"/>
        <v>*</v>
      </c>
      <c r="AA197" s="18">
        <f>IF(M31=0,0,IF(M31&lt;5,0,IF(M31&gt;47,70,LOOKUP(M31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7" s="18">
        <f>IF(M31=0,0,IF(M31&lt;3,0,IF(M31&gt;43,70,LOOKUP(M31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7" s="18" t="str">
        <f t="shared" si="54"/>
        <v>*</v>
      </c>
      <c r="AD197" s="18">
        <f>IF(M31=0,0,IF(M31&lt;6,0,IF(M31&gt;47,70,LOOKUP(M31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7" s="18">
        <f>IF(M31=0,0,IF(M31&lt;4,0,IF(M31&gt;43,70,LOOKUP(M31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7" s="18" t="str">
        <f t="shared" si="55"/>
        <v>*</v>
      </c>
      <c r="AG197" s="18">
        <f>IF(M31=0,0,IF(M31&lt;6,0,IF(M31&gt;47,70,LOOKUP(M31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7" s="18">
        <f>IF(M31=0,0,IF(M31&lt;4,0,IF(M31&gt;43,70,LOOKUP(M31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7" s="18" t="str">
        <f t="shared" si="56"/>
        <v>*</v>
      </c>
      <c r="AJ197" s="18">
        <f>IF(M31=0,0,IF(M31&lt;7,0,IF(M31&gt;48,70,LOOKUP(M31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7" s="18">
        <f>IF(M31=0,0,IF(M31&lt;5,0,IF(M31&gt;43,70,LOOKUP(M31,{5,6,7,8,9,10,11,12,13,14,15,16,17,18,19,20,21,22,23,24,25,26,27,28,29,30,31,32,33,34,35,36,37,38,39,40,41,42,43},{1,2,3,4,5,6,7,8,9,10,11,12,13,14,15,16,18,20,22,24,26,28,30,32,35,38,41,44,47,50,53,56,58,60,62,64,66,68,70}))))</f>
        <v>0</v>
      </c>
      <c r="AL197" s="18" t="str">
        <f t="shared" si="57"/>
        <v>*</v>
      </c>
    </row>
    <row r="198" spans="3:38" ht="12.75" hidden="1" x14ac:dyDescent="0.2">
      <c r="C198" s="15"/>
      <c r="D198" s="16"/>
      <c r="E198" s="18" t="str">
        <f t="shared" si="46"/>
        <v>*</v>
      </c>
      <c r="F198" s="18">
        <f>IF(M32=0,0,IF(M32&lt;1,0,IF(M32&gt;29,70,LOOKUP(M32,{1,2,3,4,5,6,7,8,9,10,11,12,13,14,15,16,17,18,19,20,21,22,23,24,25,26,27,28,29},{10,12,14,16,18,20,22,24,26,28,30,32,35,38,41,44,47,50,53,55,57,59,61,63,65,67,68,69,70}))))</f>
        <v>0</v>
      </c>
      <c r="G198" s="18">
        <f>IF(M32=0,0,IF(M32&lt;1,0,IF(M32&gt;27,70,LOOKUP(M32,{1,2,3,4,5,6,7,8,9,10,11,12,13,14,15,16,17,18,19,20,21,22,23,24,25,26,27},{20,23,25,27,29,31,33,35,38,41,44,47,50,53,56,58,60,61,62,63,64,65,66,67,68,69,70}))))</f>
        <v>0</v>
      </c>
      <c r="H198" s="18" t="str">
        <f t="shared" si="47"/>
        <v>*</v>
      </c>
      <c r="I198" s="18">
        <f>IF(M32=0,0,IF(M32&lt;1,0,IF(M32&gt;31,70,LOOKUP(M32,{1,2,3,4,5,6,7,8,9,10,11,12,13,14,15,16,17,18,19,20,21,22,23,24,25,26,27,28,29,30,31},{9,10,11,13,15,17,19,21,23,25,27,29,31,33,36,38,41,44,47,50,53,55,57,59,61,63,65,67,68,69,70}))))</f>
        <v>0</v>
      </c>
      <c r="J198" s="18">
        <f>IF(M32=0,0,IF(M32&lt;1,0,IF(M32&gt;29,70,LOOKUP(M32,{1,2,3,4,5,6,7,8,9,10,11,12,13,14,15,16,17,18,19,20,21,22,23,24,25,26,27,28,29},{15,17,19,21,23,25,27,29,32,35,38,41,44,47,50,53,56,58,60,61,62,63,64,65,66,67,68,69,70}))))</f>
        <v>0</v>
      </c>
      <c r="K198" s="18" t="str">
        <f t="shared" si="48"/>
        <v>*</v>
      </c>
      <c r="L198" s="18">
        <f>IF(M32=0,0,IF(M32&lt;1,0,IF(M32&gt;33,70,LOOKUP(M32,{1,2,3,4,5,6,7,8,9,10,11,12,13,14,15,16,17,18,19,20,21,22,23,24,25,26,27,28,29,30,31,32,33},{6,7,8,9,10,12,14,16,18,20,22,24,26,28,30,32,35,38,41,44,47,50,53,55,57,59,61,63,65,67,68,69,70}))))</f>
        <v>0</v>
      </c>
      <c r="M198" s="18">
        <f>IF(M32=0,0,IF(M32&lt;1,0,IF(M32&gt;33,70,LOOKUP(M32,{1,2,3,4,5,6,7,8,9,10,11,12,13,14,15,16,17,18,19,20,21,22,23,24,25,26,27,28,29,30,31,32,33},{7,9,11,13,15,17,19,21,23,25,27,29,32,35,38,41,44,47,50,53,56,58,60,61,62,63,64,65,66,67,68,69,70}))))</f>
        <v>0</v>
      </c>
      <c r="N198" s="18" t="str">
        <f t="shared" si="49"/>
        <v>*</v>
      </c>
      <c r="O198" s="18">
        <f>IF(M32=0,0,IF(M32&lt;1,0,IF(M32&gt;38,70,LOOKUP(M32,{1,2,3,4,5,6,7,8,9,10,11,12,13,14,15,16,17,18,19,20,21,22,23,24,25,26,27,28,29,30,31,32,33,34,35,36,37,38},{1,2,3,4,5,6,7,8,10,12,14,16,18,20,22,24,26,28,30,32,34,36,38,41,44,47,50,53,55,57,59,61,63,65,67,68,69,70}))))</f>
        <v>0</v>
      </c>
      <c r="P198" s="18">
        <f>IF(M32=0,0,IF(M32&lt;1,0,IF(M32&gt;35,70,LOOKUP(M32,{1,2,3,4,5,6,7,8,9,10,11,12,13,14,15,16,17,18,19,20,21,22,23,24,25,26,27,28,29,30,31,32,33,34,35},{1,2,3,4,5,7,9,11,13,15,17,19,21,23,25,27,29,32,35,38,41,44,47,50,53,56,58,60,62,64,66,67,68,69,70}))))</f>
        <v>0</v>
      </c>
      <c r="Q198" s="18" t="str">
        <f t="shared" si="50"/>
        <v>*</v>
      </c>
      <c r="R198" s="18">
        <f>IF(M32=0,0,IF(M32&lt;2,0,IF(M32&gt;41,70,LOOKUP(M32,{2,3,4,5,6,7,8,9,10,11,12,13,14,15,16,17,18,19,20,21,22,23,24,25,26,27,28,29,30,31,32,33,34,35,36,37,38,39,40,41},{1,2,3,4,5,6,7,8,9,11,13,15,17,19,21,23,25,27,29,31,33,35,37,39,41,43,45,47,50,52,54,56,58,60,62,64,66,68,69,70}))))</f>
        <v>0</v>
      </c>
      <c r="S198" s="18">
        <f>IF(M32=0,0,IF(M32&lt;2,0,IF(M32&gt;38,70,LOOKUP(M32,{2,3,4,5,6,7,8,9,10,11,12,13,14,15,16,17,18,19,20,21,22,23,24,25,26,27,28,29,30,31,32,33,34,35,36,37,38},{1,2,3,4,6,8,10,12,14,16,18,20,22,24,26,28,30,32,34,36,38,40,42,44,47,50,52,54,56,58,60,62,64,66,68,69,70}))))</f>
        <v>0</v>
      </c>
      <c r="T198" s="18" t="str">
        <f t="shared" si="51"/>
        <v>*</v>
      </c>
      <c r="U198" s="18">
        <f>IF(M32=0,0,IF(M32&lt;3,0,IF(M32&gt;44,70,LOOKUP(M32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8" s="18">
        <f>IF(M32=0,0,IF(M32&lt;2,0,IF(M32&gt;40,70,LOOKUP(M32,{2,3,4,5,6,7,8,9,10,11,12,13,14,15,16,17,18,19,20,21,22,23,24,25,26,27,28,29,30,31,32,33,34,35,36,37,38,39,40},{1,2,3,4,5,6,7,8,9,11,13,15,17,19,21,23,25,27,29,31,33,35,37,39,41,44,47,50,52,54,56,58,60,62,64,66,68,69,70}))))</f>
        <v>0</v>
      </c>
      <c r="W198" s="18" t="str">
        <f t="shared" si="52"/>
        <v>*</v>
      </c>
      <c r="X198" s="18">
        <f>IF(M32=0,0,IF(M32&lt;4,0,IF(M32&gt;46,70,LOOKUP(M32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8" s="18">
        <f>IF(M32=0,0,IF(M32&lt;3,0,IF(M32&gt;42,70,LOOKUP(M32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8" s="18" t="str">
        <f t="shared" si="53"/>
        <v>*</v>
      </c>
      <c r="AA198" s="18">
        <f>IF(M32=0,0,IF(M32&lt;5,0,IF(M32&gt;47,70,LOOKUP(M32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8" s="18">
        <f>IF(M32=0,0,IF(M32&lt;3,0,IF(M32&gt;43,70,LOOKUP(M32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8" s="18" t="str">
        <f t="shared" si="54"/>
        <v>*</v>
      </c>
      <c r="AD198" s="18">
        <f>IF(M32=0,0,IF(M32&lt;6,0,IF(M32&gt;47,70,LOOKUP(M32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8" s="18">
        <f>IF(M32=0,0,IF(M32&lt;4,0,IF(M32&gt;43,70,LOOKUP(M32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8" s="18" t="str">
        <f t="shared" si="55"/>
        <v>*</v>
      </c>
      <c r="AG198" s="18">
        <f>IF(M32=0,0,IF(M32&lt;6,0,IF(M32&gt;47,70,LOOKUP(M32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8" s="18">
        <f>IF(M32=0,0,IF(M32&lt;4,0,IF(M32&gt;43,70,LOOKUP(M32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8" s="18" t="str">
        <f t="shared" si="56"/>
        <v>*</v>
      </c>
      <c r="AJ198" s="18">
        <f>IF(M32=0,0,IF(M32&lt;7,0,IF(M32&gt;48,70,LOOKUP(M32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8" s="18">
        <f>IF(M32=0,0,IF(M32&lt;5,0,IF(M32&gt;43,70,LOOKUP(M32,{5,6,7,8,9,10,11,12,13,14,15,16,17,18,19,20,21,22,23,24,25,26,27,28,29,30,31,32,33,34,35,36,37,38,39,40,41,42,43},{1,2,3,4,5,6,7,8,9,10,11,12,13,14,15,16,18,20,22,24,26,28,30,32,35,38,41,44,47,50,53,56,58,60,62,64,66,68,70}))))</f>
        <v>0</v>
      </c>
      <c r="AL198" s="18" t="str">
        <f t="shared" si="57"/>
        <v>*</v>
      </c>
    </row>
    <row r="199" spans="3:38" ht="12.75" hidden="1" x14ac:dyDescent="0.2">
      <c r="C199" s="15"/>
      <c r="D199" s="16"/>
      <c r="E199" s="18" t="str">
        <f t="shared" si="46"/>
        <v>*</v>
      </c>
      <c r="F199" s="18">
        <f>IF(M33=0,0,IF(M33&lt;1,0,IF(M33&gt;29,70,LOOKUP(M33,{1,2,3,4,5,6,7,8,9,10,11,12,13,14,15,16,17,18,19,20,21,22,23,24,25,26,27,28,29},{10,12,14,16,18,20,22,24,26,28,30,32,35,38,41,44,47,50,53,55,57,59,61,63,65,67,68,69,70}))))</f>
        <v>0</v>
      </c>
      <c r="G199" s="18">
        <f>IF(M33=0,0,IF(M33&lt;1,0,IF(M33&gt;27,70,LOOKUP(M33,{1,2,3,4,5,6,7,8,9,10,11,12,13,14,15,16,17,18,19,20,21,22,23,24,25,26,27},{20,23,25,27,29,31,33,35,38,41,44,47,50,53,56,58,60,61,62,63,64,65,66,67,68,69,70}))))</f>
        <v>0</v>
      </c>
      <c r="H199" s="18" t="str">
        <f t="shared" si="47"/>
        <v>*</v>
      </c>
      <c r="I199" s="18">
        <f>IF(M33=0,0,IF(M33&lt;1,0,IF(M33&gt;31,70,LOOKUP(M33,{1,2,3,4,5,6,7,8,9,10,11,12,13,14,15,16,17,18,19,20,21,22,23,24,25,26,27,28,29,30,31},{9,10,11,13,15,17,19,21,23,25,27,29,31,33,36,38,41,44,47,50,53,55,57,59,61,63,65,67,68,69,70}))))</f>
        <v>0</v>
      </c>
      <c r="J199" s="18">
        <f>IF(M33=0,0,IF(M33&lt;1,0,IF(M33&gt;29,70,LOOKUP(M33,{1,2,3,4,5,6,7,8,9,10,11,12,13,14,15,16,17,18,19,20,21,22,23,24,25,26,27,28,29},{15,17,19,21,23,25,27,29,32,35,38,41,44,47,50,53,56,58,60,61,62,63,64,65,66,67,68,69,70}))))</f>
        <v>0</v>
      </c>
      <c r="K199" s="18" t="str">
        <f t="shared" si="48"/>
        <v>*</v>
      </c>
      <c r="L199" s="18">
        <f>IF(M33=0,0,IF(M33&lt;1,0,IF(M33&gt;33,70,LOOKUP(M33,{1,2,3,4,5,6,7,8,9,10,11,12,13,14,15,16,17,18,19,20,21,22,23,24,25,26,27,28,29,30,31,32,33},{6,7,8,9,10,12,14,16,18,20,22,24,26,28,30,32,35,38,41,44,47,50,53,55,57,59,61,63,65,67,68,69,70}))))</f>
        <v>0</v>
      </c>
      <c r="M199" s="18">
        <f>IF(M33=0,0,IF(M33&lt;1,0,IF(M33&gt;33,70,LOOKUP(M33,{1,2,3,4,5,6,7,8,9,10,11,12,13,14,15,16,17,18,19,20,21,22,23,24,25,26,27,28,29,30,31,32,33},{7,9,11,13,15,17,19,21,23,25,27,29,32,35,38,41,44,47,50,53,56,58,60,61,62,63,64,65,66,67,68,69,70}))))</f>
        <v>0</v>
      </c>
      <c r="N199" s="18" t="str">
        <f t="shared" si="49"/>
        <v>*</v>
      </c>
      <c r="O199" s="18">
        <f>IF(M33=0,0,IF(M33&lt;1,0,IF(M33&gt;38,70,LOOKUP(M33,{1,2,3,4,5,6,7,8,9,10,11,12,13,14,15,16,17,18,19,20,21,22,23,24,25,26,27,28,29,30,31,32,33,34,35,36,37,38},{1,2,3,4,5,6,7,8,10,12,14,16,18,20,22,24,26,28,30,32,34,36,38,41,44,47,50,53,55,57,59,61,63,65,67,68,69,70}))))</f>
        <v>0</v>
      </c>
      <c r="P199" s="18">
        <f>IF(M33=0,0,IF(M33&lt;1,0,IF(M33&gt;35,70,LOOKUP(M33,{1,2,3,4,5,6,7,8,9,10,11,12,13,14,15,16,17,18,19,20,21,22,23,24,25,26,27,28,29,30,31,32,33,34,35},{1,2,3,4,5,7,9,11,13,15,17,19,21,23,25,27,29,32,35,38,41,44,47,50,53,56,58,60,62,64,66,67,68,69,70}))))</f>
        <v>0</v>
      </c>
      <c r="Q199" s="18" t="str">
        <f t="shared" si="50"/>
        <v>*</v>
      </c>
      <c r="R199" s="18">
        <f>IF(M33=0,0,IF(M33&lt;2,0,IF(M33&gt;41,70,LOOKUP(M33,{2,3,4,5,6,7,8,9,10,11,12,13,14,15,16,17,18,19,20,21,22,23,24,25,26,27,28,29,30,31,32,33,34,35,36,37,38,39,40,41},{1,2,3,4,5,6,7,8,9,11,13,15,17,19,21,23,25,27,29,31,33,35,37,39,41,43,45,47,50,52,54,56,58,60,62,64,66,68,69,70}))))</f>
        <v>0</v>
      </c>
      <c r="S199" s="18">
        <f>IF(M33=0,0,IF(M33&lt;2,0,IF(M33&gt;38,70,LOOKUP(M33,{2,3,4,5,6,7,8,9,10,11,12,13,14,15,16,17,18,19,20,21,22,23,24,25,26,27,28,29,30,31,32,33,34,35,36,37,38},{1,2,3,4,6,8,10,12,14,16,18,20,22,24,26,28,30,32,34,36,38,40,42,44,47,50,52,54,56,58,60,62,64,66,68,69,70}))))</f>
        <v>0</v>
      </c>
      <c r="T199" s="18" t="str">
        <f t="shared" si="51"/>
        <v>*</v>
      </c>
      <c r="U199" s="18">
        <f>IF(M33=0,0,IF(M33&lt;3,0,IF(M33&gt;44,70,LOOKUP(M33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9" s="18">
        <f>IF(M33=0,0,IF(M33&lt;2,0,IF(M33&gt;40,70,LOOKUP(M33,{2,3,4,5,6,7,8,9,10,11,12,13,14,15,16,17,18,19,20,21,22,23,24,25,26,27,28,29,30,31,32,33,34,35,36,37,38,39,40},{1,2,3,4,5,6,7,8,9,11,13,15,17,19,21,23,25,27,29,31,33,35,37,39,41,44,47,50,52,54,56,58,60,62,64,66,68,69,70}))))</f>
        <v>0</v>
      </c>
      <c r="W199" s="18" t="str">
        <f t="shared" si="52"/>
        <v>*</v>
      </c>
      <c r="X199" s="18">
        <f>IF(M33=0,0,IF(M33&lt;4,0,IF(M33&gt;46,70,LOOKUP(M33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9" s="18">
        <f>IF(M33=0,0,IF(M33&lt;3,0,IF(M33&gt;42,70,LOOKUP(M33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9" s="18" t="str">
        <f t="shared" si="53"/>
        <v>*</v>
      </c>
      <c r="AA199" s="18">
        <f>IF(M33=0,0,IF(M33&lt;5,0,IF(M33&gt;47,70,LOOKUP(M33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9" s="18">
        <f>IF(M33=0,0,IF(M33&lt;3,0,IF(M33&gt;43,70,LOOKUP(M33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9" s="18" t="str">
        <f t="shared" si="54"/>
        <v>*</v>
      </c>
      <c r="AD199" s="18">
        <f>IF(M33=0,0,IF(M33&lt;6,0,IF(M33&gt;47,70,LOOKUP(M33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9" s="18">
        <f>IF(M33=0,0,IF(M33&lt;4,0,IF(M33&gt;43,70,LOOKUP(M33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9" s="18" t="str">
        <f t="shared" si="55"/>
        <v>*</v>
      </c>
      <c r="AG199" s="18">
        <f>IF(M33=0,0,IF(M33&lt;6,0,IF(M33&gt;47,70,LOOKUP(M33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9" s="18">
        <f>IF(M33=0,0,IF(M33&lt;4,0,IF(M33&gt;43,70,LOOKUP(M33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9" s="18" t="str">
        <f t="shared" si="56"/>
        <v>*</v>
      </c>
      <c r="AJ199" s="18">
        <f>IF(M33=0,0,IF(M33&lt;7,0,IF(M33&gt;48,70,LOOKUP(M33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9" s="18">
        <f>IF(M33=0,0,IF(M33&lt;5,0,IF(M33&gt;43,70,LOOKUP(M33,{5,6,7,8,9,10,11,12,13,14,15,16,17,18,19,20,21,22,23,24,25,26,27,28,29,30,31,32,33,34,35,36,37,38,39,40,41,42,43},{1,2,3,4,5,6,7,8,9,10,11,12,13,14,15,16,18,20,22,24,26,28,30,32,35,38,41,44,47,50,53,56,58,60,62,64,66,68,70}))))</f>
        <v>0</v>
      </c>
      <c r="AL199" s="18" t="str">
        <f t="shared" si="57"/>
        <v>*</v>
      </c>
    </row>
    <row r="200" spans="3:38" ht="12.75" hidden="1" x14ac:dyDescent="0.2">
      <c r="C200" s="15"/>
      <c r="D200" s="16"/>
      <c r="E200" s="18" t="str">
        <f t="shared" si="46"/>
        <v>*</v>
      </c>
      <c r="F200" s="18">
        <f>IF(M34=0,0,IF(M34&lt;1,0,IF(M34&gt;29,70,LOOKUP(M34,{1,2,3,4,5,6,7,8,9,10,11,12,13,14,15,16,17,18,19,20,21,22,23,24,25,26,27,28,29},{10,12,14,16,18,20,22,24,26,28,30,32,35,38,41,44,47,50,53,55,57,59,61,63,65,67,68,69,70}))))</f>
        <v>0</v>
      </c>
      <c r="G200" s="18">
        <f>IF(M34=0,0,IF(M34&lt;1,0,IF(M34&gt;27,70,LOOKUP(M34,{1,2,3,4,5,6,7,8,9,10,11,12,13,14,15,16,17,18,19,20,21,22,23,24,25,26,27},{20,23,25,27,29,31,33,35,38,41,44,47,50,53,56,58,60,61,62,63,64,65,66,67,68,69,70}))))</f>
        <v>0</v>
      </c>
      <c r="H200" s="18" t="str">
        <f t="shared" si="47"/>
        <v>*</v>
      </c>
      <c r="I200" s="18">
        <f>IF(M34=0,0,IF(M34&lt;1,0,IF(M34&gt;31,70,LOOKUP(M34,{1,2,3,4,5,6,7,8,9,10,11,12,13,14,15,16,17,18,19,20,21,22,23,24,25,26,27,28,29,30,31},{9,10,11,13,15,17,19,21,23,25,27,29,31,33,36,38,41,44,47,50,53,55,57,59,61,63,65,67,68,69,70}))))</f>
        <v>0</v>
      </c>
      <c r="J200" s="18">
        <f>IF(M34=0,0,IF(M34&lt;1,0,IF(M34&gt;29,70,LOOKUP(M34,{1,2,3,4,5,6,7,8,9,10,11,12,13,14,15,16,17,18,19,20,21,22,23,24,25,26,27,28,29},{15,17,19,21,23,25,27,29,32,35,38,41,44,47,50,53,56,58,60,61,62,63,64,65,66,67,68,69,70}))))</f>
        <v>0</v>
      </c>
      <c r="K200" s="18" t="str">
        <f t="shared" si="48"/>
        <v>*</v>
      </c>
      <c r="L200" s="18">
        <f>IF(M34=0,0,IF(M34&lt;1,0,IF(M34&gt;33,70,LOOKUP(M34,{1,2,3,4,5,6,7,8,9,10,11,12,13,14,15,16,17,18,19,20,21,22,23,24,25,26,27,28,29,30,31,32,33},{6,7,8,9,10,12,14,16,18,20,22,24,26,28,30,32,35,38,41,44,47,50,53,55,57,59,61,63,65,67,68,69,70}))))</f>
        <v>0</v>
      </c>
      <c r="M200" s="18">
        <f>IF(M34=0,0,IF(M34&lt;1,0,IF(M34&gt;33,70,LOOKUP(M34,{1,2,3,4,5,6,7,8,9,10,11,12,13,14,15,16,17,18,19,20,21,22,23,24,25,26,27,28,29,30,31,32,33},{7,9,11,13,15,17,19,21,23,25,27,29,32,35,38,41,44,47,50,53,56,58,60,61,62,63,64,65,66,67,68,69,70}))))</f>
        <v>0</v>
      </c>
      <c r="N200" s="18" t="str">
        <f t="shared" si="49"/>
        <v>*</v>
      </c>
      <c r="O200" s="18">
        <f>IF(M34=0,0,IF(M34&lt;1,0,IF(M34&gt;38,70,LOOKUP(M34,{1,2,3,4,5,6,7,8,9,10,11,12,13,14,15,16,17,18,19,20,21,22,23,24,25,26,27,28,29,30,31,32,33,34,35,36,37,38},{1,2,3,4,5,6,7,8,10,12,14,16,18,20,22,24,26,28,30,32,34,36,38,41,44,47,50,53,55,57,59,61,63,65,67,68,69,70}))))</f>
        <v>0</v>
      </c>
      <c r="P200" s="18">
        <f>IF(M34=0,0,IF(M34&lt;1,0,IF(M34&gt;35,70,LOOKUP(M34,{1,2,3,4,5,6,7,8,9,10,11,12,13,14,15,16,17,18,19,20,21,22,23,24,25,26,27,28,29,30,31,32,33,34,35},{1,2,3,4,5,7,9,11,13,15,17,19,21,23,25,27,29,32,35,38,41,44,47,50,53,56,58,60,62,64,66,67,68,69,70}))))</f>
        <v>0</v>
      </c>
      <c r="Q200" s="18" t="str">
        <f t="shared" si="50"/>
        <v>*</v>
      </c>
      <c r="R200" s="18">
        <f>IF(M34=0,0,IF(M34&lt;2,0,IF(M34&gt;41,70,LOOKUP(M34,{2,3,4,5,6,7,8,9,10,11,12,13,14,15,16,17,18,19,20,21,22,23,24,25,26,27,28,29,30,31,32,33,34,35,36,37,38,39,40,41},{1,2,3,4,5,6,7,8,9,11,13,15,17,19,21,23,25,27,29,31,33,35,37,39,41,43,45,47,50,52,54,56,58,60,62,64,66,68,69,70}))))</f>
        <v>0</v>
      </c>
      <c r="S200" s="18">
        <f>IF(M34=0,0,IF(M34&lt;2,0,IF(M34&gt;38,70,LOOKUP(M34,{2,3,4,5,6,7,8,9,10,11,12,13,14,15,16,17,18,19,20,21,22,23,24,25,26,27,28,29,30,31,32,33,34,35,36,37,38},{1,2,3,4,6,8,10,12,14,16,18,20,22,24,26,28,30,32,34,36,38,40,42,44,47,50,52,54,56,58,60,62,64,66,68,69,70}))))</f>
        <v>0</v>
      </c>
      <c r="T200" s="18" t="str">
        <f t="shared" si="51"/>
        <v>*</v>
      </c>
      <c r="U200" s="18">
        <f>IF(M34=0,0,IF(M34&lt;3,0,IF(M34&gt;44,70,LOOKUP(M34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0" s="18">
        <f>IF(M34=0,0,IF(M34&lt;2,0,IF(M34&gt;40,70,LOOKUP(M34,{2,3,4,5,6,7,8,9,10,11,12,13,14,15,16,17,18,19,20,21,22,23,24,25,26,27,28,29,30,31,32,33,34,35,36,37,38,39,40},{1,2,3,4,5,6,7,8,9,11,13,15,17,19,21,23,25,27,29,31,33,35,37,39,41,44,47,50,52,54,56,58,60,62,64,66,68,69,70}))))</f>
        <v>0</v>
      </c>
      <c r="W200" s="18" t="str">
        <f t="shared" si="52"/>
        <v>*</v>
      </c>
      <c r="X200" s="18">
        <f>IF(M34=0,0,IF(M34&lt;4,0,IF(M34&gt;46,70,LOOKUP(M34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0" s="18">
        <f>IF(M34=0,0,IF(M34&lt;3,0,IF(M34&gt;42,70,LOOKUP(M34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0" s="18" t="str">
        <f t="shared" si="53"/>
        <v>*</v>
      </c>
      <c r="AA200" s="18">
        <f>IF(M34=0,0,IF(M34&lt;5,0,IF(M34&gt;47,70,LOOKUP(M34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0" s="18">
        <f>IF(M34=0,0,IF(M34&lt;3,0,IF(M34&gt;43,70,LOOKUP(M34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0" s="18" t="str">
        <f t="shared" si="54"/>
        <v>*</v>
      </c>
      <c r="AD200" s="18">
        <f>IF(M34=0,0,IF(M34&lt;6,0,IF(M34&gt;47,70,LOOKUP(M34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0" s="18">
        <f>IF(M34=0,0,IF(M34&lt;4,0,IF(M34&gt;43,70,LOOKUP(M34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0" s="18" t="str">
        <f t="shared" si="55"/>
        <v>*</v>
      </c>
      <c r="AG200" s="18">
        <f>IF(M34=0,0,IF(M34&lt;6,0,IF(M34&gt;47,70,LOOKUP(M34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0" s="18">
        <f>IF(M34=0,0,IF(M34&lt;4,0,IF(M34&gt;43,70,LOOKUP(M34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0" s="18" t="str">
        <f t="shared" si="56"/>
        <v>*</v>
      </c>
      <c r="AJ200" s="18">
        <f>IF(M34=0,0,IF(M34&lt;7,0,IF(M34&gt;48,70,LOOKUP(M34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0" s="18">
        <f>IF(M34=0,0,IF(M34&lt;5,0,IF(M34&gt;43,70,LOOKUP(M34,{5,6,7,8,9,10,11,12,13,14,15,16,17,18,19,20,21,22,23,24,25,26,27,28,29,30,31,32,33,34,35,36,37,38,39,40,41,42,43},{1,2,3,4,5,6,7,8,9,10,11,12,13,14,15,16,18,20,22,24,26,28,30,32,35,38,41,44,47,50,53,56,58,60,62,64,66,68,70}))))</f>
        <v>0</v>
      </c>
      <c r="AL200" s="18" t="str">
        <f t="shared" si="57"/>
        <v>*</v>
      </c>
    </row>
    <row r="201" spans="3:38" ht="12.75" hidden="1" x14ac:dyDescent="0.2">
      <c r="C201" s="15"/>
      <c r="D201" s="16"/>
      <c r="E201" s="18" t="str">
        <f t="shared" si="46"/>
        <v>*</v>
      </c>
      <c r="F201" s="18">
        <f>IF(M35=0,0,IF(M35&lt;1,0,IF(M35&gt;29,70,LOOKUP(M35,{1,2,3,4,5,6,7,8,9,10,11,12,13,14,15,16,17,18,19,20,21,22,23,24,25,26,27,28,29},{10,12,14,16,18,20,22,24,26,28,30,32,35,38,41,44,47,50,53,55,57,59,61,63,65,67,68,69,70}))))</f>
        <v>0</v>
      </c>
      <c r="G201" s="18">
        <f>IF(M35=0,0,IF(M35&lt;1,0,IF(M35&gt;27,70,LOOKUP(M35,{1,2,3,4,5,6,7,8,9,10,11,12,13,14,15,16,17,18,19,20,21,22,23,24,25,26,27},{20,23,25,27,29,31,33,35,38,41,44,47,50,53,56,58,60,61,62,63,64,65,66,67,68,69,70}))))</f>
        <v>0</v>
      </c>
      <c r="H201" s="18" t="str">
        <f t="shared" si="47"/>
        <v>*</v>
      </c>
      <c r="I201" s="18">
        <f>IF(M35=0,0,IF(M35&lt;1,0,IF(M35&gt;31,70,LOOKUP(M35,{1,2,3,4,5,6,7,8,9,10,11,12,13,14,15,16,17,18,19,20,21,22,23,24,25,26,27,28,29,30,31},{9,10,11,13,15,17,19,21,23,25,27,29,31,33,36,38,41,44,47,50,53,55,57,59,61,63,65,67,68,69,70}))))</f>
        <v>0</v>
      </c>
      <c r="J201" s="18">
        <f>IF(M35=0,0,IF(M35&lt;1,0,IF(M35&gt;29,70,LOOKUP(M35,{1,2,3,4,5,6,7,8,9,10,11,12,13,14,15,16,17,18,19,20,21,22,23,24,25,26,27,28,29},{15,17,19,21,23,25,27,29,32,35,38,41,44,47,50,53,56,58,60,61,62,63,64,65,66,67,68,69,70}))))</f>
        <v>0</v>
      </c>
      <c r="K201" s="18" t="str">
        <f t="shared" si="48"/>
        <v>*</v>
      </c>
      <c r="L201" s="18">
        <f>IF(M35=0,0,IF(M35&lt;1,0,IF(M35&gt;33,70,LOOKUP(M35,{1,2,3,4,5,6,7,8,9,10,11,12,13,14,15,16,17,18,19,20,21,22,23,24,25,26,27,28,29,30,31,32,33},{6,7,8,9,10,12,14,16,18,20,22,24,26,28,30,32,35,38,41,44,47,50,53,55,57,59,61,63,65,67,68,69,70}))))</f>
        <v>0</v>
      </c>
      <c r="M201" s="18">
        <f>IF(M35=0,0,IF(M35&lt;1,0,IF(M35&gt;33,70,LOOKUP(M35,{1,2,3,4,5,6,7,8,9,10,11,12,13,14,15,16,17,18,19,20,21,22,23,24,25,26,27,28,29,30,31,32,33},{7,9,11,13,15,17,19,21,23,25,27,29,32,35,38,41,44,47,50,53,56,58,60,61,62,63,64,65,66,67,68,69,70}))))</f>
        <v>0</v>
      </c>
      <c r="N201" s="18" t="str">
        <f t="shared" si="49"/>
        <v>*</v>
      </c>
      <c r="O201" s="18">
        <f>IF(M35=0,0,IF(M35&lt;1,0,IF(M35&gt;38,70,LOOKUP(M35,{1,2,3,4,5,6,7,8,9,10,11,12,13,14,15,16,17,18,19,20,21,22,23,24,25,26,27,28,29,30,31,32,33,34,35,36,37,38},{1,2,3,4,5,6,7,8,10,12,14,16,18,20,22,24,26,28,30,32,34,36,38,41,44,47,50,53,55,57,59,61,63,65,67,68,69,70}))))</f>
        <v>0</v>
      </c>
      <c r="P201" s="18">
        <f>IF(M35=0,0,IF(M35&lt;1,0,IF(M35&gt;35,70,LOOKUP(M35,{1,2,3,4,5,6,7,8,9,10,11,12,13,14,15,16,17,18,19,20,21,22,23,24,25,26,27,28,29,30,31,32,33,34,35},{1,2,3,4,5,7,9,11,13,15,17,19,21,23,25,27,29,32,35,38,41,44,47,50,53,56,58,60,62,64,66,67,68,69,70}))))</f>
        <v>0</v>
      </c>
      <c r="Q201" s="18" t="str">
        <f t="shared" si="50"/>
        <v>*</v>
      </c>
      <c r="R201" s="18">
        <f>IF(M35=0,0,IF(M35&lt;2,0,IF(M35&gt;41,70,LOOKUP(M35,{2,3,4,5,6,7,8,9,10,11,12,13,14,15,16,17,18,19,20,21,22,23,24,25,26,27,28,29,30,31,32,33,34,35,36,37,38,39,40,41},{1,2,3,4,5,6,7,8,9,11,13,15,17,19,21,23,25,27,29,31,33,35,37,39,41,43,45,47,50,52,54,56,58,60,62,64,66,68,69,70}))))</f>
        <v>0</v>
      </c>
      <c r="S201" s="18">
        <f>IF(M35=0,0,IF(M35&lt;2,0,IF(M35&gt;38,70,LOOKUP(M35,{2,3,4,5,6,7,8,9,10,11,12,13,14,15,16,17,18,19,20,21,22,23,24,25,26,27,28,29,30,31,32,33,34,35,36,37,38},{1,2,3,4,6,8,10,12,14,16,18,20,22,24,26,28,30,32,34,36,38,40,42,44,47,50,52,54,56,58,60,62,64,66,68,69,70}))))</f>
        <v>0</v>
      </c>
      <c r="T201" s="18" t="str">
        <f t="shared" si="51"/>
        <v>*</v>
      </c>
      <c r="U201" s="18">
        <f>IF(M35=0,0,IF(M35&lt;3,0,IF(M35&gt;44,70,LOOKUP(M35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1" s="18">
        <f>IF(M35=0,0,IF(M35&lt;2,0,IF(M35&gt;40,70,LOOKUP(M35,{2,3,4,5,6,7,8,9,10,11,12,13,14,15,16,17,18,19,20,21,22,23,24,25,26,27,28,29,30,31,32,33,34,35,36,37,38,39,40},{1,2,3,4,5,6,7,8,9,11,13,15,17,19,21,23,25,27,29,31,33,35,37,39,41,44,47,50,52,54,56,58,60,62,64,66,68,69,70}))))</f>
        <v>0</v>
      </c>
      <c r="W201" s="18" t="str">
        <f t="shared" si="52"/>
        <v>*</v>
      </c>
      <c r="X201" s="18">
        <f>IF(M35=0,0,IF(M35&lt;4,0,IF(M35&gt;46,70,LOOKUP(M35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1" s="18">
        <f>IF(M35=0,0,IF(M35&lt;3,0,IF(M35&gt;42,70,LOOKUP(M35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1" s="18" t="str">
        <f t="shared" si="53"/>
        <v>*</v>
      </c>
      <c r="AA201" s="18">
        <f>IF(M35=0,0,IF(M35&lt;5,0,IF(M35&gt;47,70,LOOKUP(M35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1" s="18">
        <f>IF(M35=0,0,IF(M35&lt;3,0,IF(M35&gt;43,70,LOOKUP(M35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1" s="18" t="str">
        <f t="shared" si="54"/>
        <v>*</v>
      </c>
      <c r="AD201" s="18">
        <f>IF(M35=0,0,IF(M35&lt;6,0,IF(M35&gt;47,70,LOOKUP(M35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1" s="18">
        <f>IF(M35=0,0,IF(M35&lt;4,0,IF(M35&gt;43,70,LOOKUP(M35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1" s="18" t="str">
        <f t="shared" si="55"/>
        <v>*</v>
      </c>
      <c r="AG201" s="18">
        <f>IF(M35=0,0,IF(M35&lt;6,0,IF(M35&gt;47,70,LOOKUP(M35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1" s="18">
        <f>IF(M35=0,0,IF(M35&lt;4,0,IF(M35&gt;43,70,LOOKUP(M35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1" s="18" t="str">
        <f t="shared" si="56"/>
        <v>*</v>
      </c>
      <c r="AJ201" s="18">
        <f>IF(M35=0,0,IF(M35&lt;7,0,IF(M35&gt;48,70,LOOKUP(M35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1" s="18">
        <f>IF(M35=0,0,IF(M35&lt;5,0,IF(M35&gt;43,70,LOOKUP(M35,{5,6,7,8,9,10,11,12,13,14,15,16,17,18,19,20,21,22,23,24,25,26,27,28,29,30,31,32,33,34,35,36,37,38,39,40,41,42,43},{1,2,3,4,5,6,7,8,9,10,11,12,13,14,15,16,18,20,22,24,26,28,30,32,35,38,41,44,47,50,53,56,58,60,62,64,66,68,70}))))</f>
        <v>0</v>
      </c>
      <c r="AL201" s="18" t="str">
        <f t="shared" si="57"/>
        <v>*</v>
      </c>
    </row>
    <row r="202" spans="3:38" ht="12.75" hidden="1" x14ac:dyDescent="0.2">
      <c r="C202" s="15"/>
      <c r="D202" s="16"/>
      <c r="E202" s="18" t="str">
        <f t="shared" si="46"/>
        <v>*</v>
      </c>
      <c r="F202" s="18">
        <f>IF(M36=0,0,IF(M36&lt;1,0,IF(M36&gt;29,70,LOOKUP(M36,{1,2,3,4,5,6,7,8,9,10,11,12,13,14,15,16,17,18,19,20,21,22,23,24,25,26,27,28,29},{10,12,14,16,18,20,22,24,26,28,30,32,35,38,41,44,47,50,53,55,57,59,61,63,65,67,68,69,70}))))</f>
        <v>0</v>
      </c>
      <c r="G202" s="18">
        <f>IF(M36=0,0,IF(M36&lt;1,0,IF(M36&gt;27,70,LOOKUP(M36,{1,2,3,4,5,6,7,8,9,10,11,12,13,14,15,16,17,18,19,20,21,22,23,24,25,26,27},{20,23,25,27,29,31,33,35,38,41,44,47,50,53,56,58,60,61,62,63,64,65,66,67,68,69,70}))))</f>
        <v>0</v>
      </c>
      <c r="H202" s="18" t="str">
        <f t="shared" si="47"/>
        <v>*</v>
      </c>
      <c r="I202" s="18">
        <f>IF(M36=0,0,IF(M36&lt;1,0,IF(M36&gt;31,70,LOOKUP(M36,{1,2,3,4,5,6,7,8,9,10,11,12,13,14,15,16,17,18,19,20,21,22,23,24,25,26,27,28,29,30,31},{9,10,11,13,15,17,19,21,23,25,27,29,31,33,36,38,41,44,47,50,53,55,57,59,61,63,65,67,68,69,70}))))</f>
        <v>0</v>
      </c>
      <c r="J202" s="18">
        <f>IF(M36=0,0,IF(M36&lt;1,0,IF(M36&gt;29,70,LOOKUP(M36,{1,2,3,4,5,6,7,8,9,10,11,12,13,14,15,16,17,18,19,20,21,22,23,24,25,26,27,28,29},{15,17,19,21,23,25,27,29,32,35,38,41,44,47,50,53,56,58,60,61,62,63,64,65,66,67,68,69,70}))))</f>
        <v>0</v>
      </c>
      <c r="K202" s="18" t="str">
        <f t="shared" si="48"/>
        <v>*</v>
      </c>
      <c r="L202" s="18">
        <f>IF(M36=0,0,IF(M36&lt;1,0,IF(M36&gt;33,70,LOOKUP(M36,{1,2,3,4,5,6,7,8,9,10,11,12,13,14,15,16,17,18,19,20,21,22,23,24,25,26,27,28,29,30,31,32,33},{6,7,8,9,10,12,14,16,18,20,22,24,26,28,30,32,35,38,41,44,47,50,53,55,57,59,61,63,65,67,68,69,70}))))</f>
        <v>0</v>
      </c>
      <c r="M202" s="18">
        <f>IF(M36=0,0,IF(M36&lt;1,0,IF(M36&gt;33,70,LOOKUP(M36,{1,2,3,4,5,6,7,8,9,10,11,12,13,14,15,16,17,18,19,20,21,22,23,24,25,26,27,28,29,30,31,32,33},{7,9,11,13,15,17,19,21,23,25,27,29,32,35,38,41,44,47,50,53,56,58,60,61,62,63,64,65,66,67,68,69,70}))))</f>
        <v>0</v>
      </c>
      <c r="N202" s="18" t="str">
        <f t="shared" si="49"/>
        <v>*</v>
      </c>
      <c r="O202" s="18">
        <f>IF(M36=0,0,IF(M36&lt;1,0,IF(M36&gt;38,70,LOOKUP(M36,{1,2,3,4,5,6,7,8,9,10,11,12,13,14,15,16,17,18,19,20,21,22,23,24,25,26,27,28,29,30,31,32,33,34,35,36,37,38},{1,2,3,4,5,6,7,8,10,12,14,16,18,20,22,24,26,28,30,32,34,36,38,41,44,47,50,53,55,57,59,61,63,65,67,68,69,70}))))</f>
        <v>0</v>
      </c>
      <c r="P202" s="18">
        <f>IF(M36=0,0,IF(M36&lt;1,0,IF(M36&gt;35,70,LOOKUP(M36,{1,2,3,4,5,6,7,8,9,10,11,12,13,14,15,16,17,18,19,20,21,22,23,24,25,26,27,28,29,30,31,32,33,34,35},{1,2,3,4,5,7,9,11,13,15,17,19,21,23,25,27,29,32,35,38,41,44,47,50,53,56,58,60,62,64,66,67,68,69,70}))))</f>
        <v>0</v>
      </c>
      <c r="Q202" s="18" t="str">
        <f t="shared" si="50"/>
        <v>*</v>
      </c>
      <c r="R202" s="18">
        <f>IF(M36=0,0,IF(M36&lt;2,0,IF(M36&gt;41,70,LOOKUP(M36,{2,3,4,5,6,7,8,9,10,11,12,13,14,15,16,17,18,19,20,21,22,23,24,25,26,27,28,29,30,31,32,33,34,35,36,37,38,39,40,41},{1,2,3,4,5,6,7,8,9,11,13,15,17,19,21,23,25,27,29,31,33,35,37,39,41,43,45,47,50,52,54,56,58,60,62,64,66,68,69,70}))))</f>
        <v>0</v>
      </c>
      <c r="S202" s="18">
        <f>IF(M36=0,0,IF(M36&lt;2,0,IF(M36&gt;38,70,LOOKUP(M36,{2,3,4,5,6,7,8,9,10,11,12,13,14,15,16,17,18,19,20,21,22,23,24,25,26,27,28,29,30,31,32,33,34,35,36,37,38},{1,2,3,4,6,8,10,12,14,16,18,20,22,24,26,28,30,32,34,36,38,40,42,44,47,50,52,54,56,58,60,62,64,66,68,69,70}))))</f>
        <v>0</v>
      </c>
      <c r="T202" s="18" t="str">
        <f t="shared" si="51"/>
        <v>*</v>
      </c>
      <c r="U202" s="18">
        <f>IF(M36=0,0,IF(M36&lt;3,0,IF(M36&gt;44,70,LOOKUP(M36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2" s="18">
        <f>IF(M36=0,0,IF(M36&lt;2,0,IF(M36&gt;40,70,LOOKUP(M36,{2,3,4,5,6,7,8,9,10,11,12,13,14,15,16,17,18,19,20,21,22,23,24,25,26,27,28,29,30,31,32,33,34,35,36,37,38,39,40},{1,2,3,4,5,6,7,8,9,11,13,15,17,19,21,23,25,27,29,31,33,35,37,39,41,44,47,50,52,54,56,58,60,62,64,66,68,69,70}))))</f>
        <v>0</v>
      </c>
      <c r="W202" s="18" t="str">
        <f t="shared" si="52"/>
        <v>*</v>
      </c>
      <c r="X202" s="18">
        <f>IF(M36=0,0,IF(M36&lt;4,0,IF(M36&gt;46,70,LOOKUP(M36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2" s="18">
        <f>IF(M36=0,0,IF(M36&lt;3,0,IF(M36&gt;42,70,LOOKUP(M36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2" s="18" t="str">
        <f t="shared" si="53"/>
        <v>*</v>
      </c>
      <c r="AA202" s="18">
        <f>IF(M36=0,0,IF(M36&lt;5,0,IF(M36&gt;47,70,LOOKUP(M36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2" s="18">
        <f>IF(M36=0,0,IF(M36&lt;3,0,IF(M36&gt;43,70,LOOKUP(M36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2" s="18" t="str">
        <f t="shared" si="54"/>
        <v>*</v>
      </c>
      <c r="AD202" s="18">
        <f>IF(M36=0,0,IF(M36&lt;6,0,IF(M36&gt;47,70,LOOKUP(M36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2" s="18">
        <f>IF(M36=0,0,IF(M36&lt;4,0,IF(M36&gt;43,70,LOOKUP(M36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2" s="18" t="str">
        <f t="shared" si="55"/>
        <v>*</v>
      </c>
      <c r="AG202" s="18">
        <f>IF(M36=0,0,IF(M36&lt;6,0,IF(M36&gt;47,70,LOOKUP(M36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2" s="18">
        <f>IF(M36=0,0,IF(M36&lt;4,0,IF(M36&gt;43,70,LOOKUP(M36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2" s="18" t="str">
        <f t="shared" si="56"/>
        <v>*</v>
      </c>
      <c r="AJ202" s="18">
        <f>IF(M36=0,0,IF(M36&lt;7,0,IF(M36&gt;48,70,LOOKUP(M36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2" s="18">
        <f>IF(M36=0,0,IF(M36&lt;5,0,IF(M36&gt;43,70,LOOKUP(M36,{5,6,7,8,9,10,11,12,13,14,15,16,17,18,19,20,21,22,23,24,25,26,27,28,29,30,31,32,33,34,35,36,37,38,39,40,41,42,43},{1,2,3,4,5,6,7,8,9,10,11,12,13,14,15,16,18,20,22,24,26,28,30,32,35,38,41,44,47,50,53,56,58,60,62,64,66,68,70}))))</f>
        <v>0</v>
      </c>
      <c r="AL202" s="18" t="str">
        <f t="shared" si="57"/>
        <v>*</v>
      </c>
    </row>
    <row r="203" spans="3:38" ht="12.75" hidden="1" x14ac:dyDescent="0.2">
      <c r="C203" s="15"/>
      <c r="D203" s="16"/>
      <c r="E203" s="18" t="str">
        <f t="shared" si="46"/>
        <v>*</v>
      </c>
      <c r="F203" s="18">
        <f>IF(M37=0,0,IF(M37&lt;1,0,IF(M37&gt;29,70,LOOKUP(M37,{1,2,3,4,5,6,7,8,9,10,11,12,13,14,15,16,17,18,19,20,21,22,23,24,25,26,27,28,29},{10,12,14,16,18,20,22,24,26,28,30,32,35,38,41,44,47,50,53,55,57,59,61,63,65,67,68,69,70}))))</f>
        <v>0</v>
      </c>
      <c r="G203" s="18">
        <f>IF(M37=0,0,IF(M37&lt;1,0,IF(M37&gt;27,70,LOOKUP(M37,{1,2,3,4,5,6,7,8,9,10,11,12,13,14,15,16,17,18,19,20,21,22,23,24,25,26,27},{20,23,25,27,29,31,33,35,38,41,44,47,50,53,56,58,60,61,62,63,64,65,66,67,68,69,70}))))</f>
        <v>0</v>
      </c>
      <c r="H203" s="18" t="str">
        <f t="shared" si="47"/>
        <v>*</v>
      </c>
      <c r="I203" s="18">
        <f>IF(M37=0,0,IF(M37&lt;1,0,IF(M37&gt;31,70,LOOKUP(M37,{1,2,3,4,5,6,7,8,9,10,11,12,13,14,15,16,17,18,19,20,21,22,23,24,25,26,27,28,29,30,31},{9,10,11,13,15,17,19,21,23,25,27,29,31,33,36,38,41,44,47,50,53,55,57,59,61,63,65,67,68,69,70}))))</f>
        <v>0</v>
      </c>
      <c r="J203" s="18">
        <f>IF(M37=0,0,IF(M37&lt;1,0,IF(M37&gt;29,70,LOOKUP(M37,{1,2,3,4,5,6,7,8,9,10,11,12,13,14,15,16,17,18,19,20,21,22,23,24,25,26,27,28,29},{15,17,19,21,23,25,27,29,32,35,38,41,44,47,50,53,56,58,60,61,62,63,64,65,66,67,68,69,70}))))</f>
        <v>0</v>
      </c>
      <c r="K203" s="18" t="str">
        <f t="shared" si="48"/>
        <v>*</v>
      </c>
      <c r="L203" s="18">
        <f>IF(M37=0,0,IF(M37&lt;1,0,IF(M37&gt;33,70,LOOKUP(M37,{1,2,3,4,5,6,7,8,9,10,11,12,13,14,15,16,17,18,19,20,21,22,23,24,25,26,27,28,29,30,31,32,33},{6,7,8,9,10,12,14,16,18,20,22,24,26,28,30,32,35,38,41,44,47,50,53,55,57,59,61,63,65,67,68,69,70}))))</f>
        <v>0</v>
      </c>
      <c r="M203" s="18">
        <f>IF(M37=0,0,IF(M37&lt;1,0,IF(M37&gt;33,70,LOOKUP(M37,{1,2,3,4,5,6,7,8,9,10,11,12,13,14,15,16,17,18,19,20,21,22,23,24,25,26,27,28,29,30,31,32,33},{7,9,11,13,15,17,19,21,23,25,27,29,32,35,38,41,44,47,50,53,56,58,60,61,62,63,64,65,66,67,68,69,70}))))</f>
        <v>0</v>
      </c>
      <c r="N203" s="18" t="str">
        <f t="shared" si="49"/>
        <v>*</v>
      </c>
      <c r="O203" s="18">
        <f>IF(M37=0,0,IF(M37&lt;1,0,IF(M37&gt;38,70,LOOKUP(M37,{1,2,3,4,5,6,7,8,9,10,11,12,13,14,15,16,17,18,19,20,21,22,23,24,25,26,27,28,29,30,31,32,33,34,35,36,37,38},{1,2,3,4,5,6,7,8,10,12,14,16,18,20,22,24,26,28,30,32,34,36,38,41,44,47,50,53,55,57,59,61,63,65,67,68,69,70}))))</f>
        <v>0</v>
      </c>
      <c r="P203" s="18">
        <f>IF(M37=0,0,IF(M37&lt;1,0,IF(M37&gt;35,70,LOOKUP(M37,{1,2,3,4,5,6,7,8,9,10,11,12,13,14,15,16,17,18,19,20,21,22,23,24,25,26,27,28,29,30,31,32,33,34,35},{1,2,3,4,5,7,9,11,13,15,17,19,21,23,25,27,29,32,35,38,41,44,47,50,53,56,58,60,62,64,66,67,68,69,70}))))</f>
        <v>0</v>
      </c>
      <c r="Q203" s="18" t="str">
        <f t="shared" si="50"/>
        <v>*</v>
      </c>
      <c r="R203" s="18">
        <f>IF(M37=0,0,IF(M37&lt;2,0,IF(M37&gt;41,70,LOOKUP(M37,{2,3,4,5,6,7,8,9,10,11,12,13,14,15,16,17,18,19,20,21,22,23,24,25,26,27,28,29,30,31,32,33,34,35,36,37,38,39,40,41},{1,2,3,4,5,6,7,8,9,11,13,15,17,19,21,23,25,27,29,31,33,35,37,39,41,43,45,47,50,52,54,56,58,60,62,64,66,68,69,70}))))</f>
        <v>0</v>
      </c>
      <c r="S203" s="18">
        <f>IF(M37=0,0,IF(M37&lt;2,0,IF(M37&gt;38,70,LOOKUP(M37,{2,3,4,5,6,7,8,9,10,11,12,13,14,15,16,17,18,19,20,21,22,23,24,25,26,27,28,29,30,31,32,33,34,35,36,37,38},{1,2,3,4,6,8,10,12,14,16,18,20,22,24,26,28,30,32,34,36,38,40,42,44,47,50,52,54,56,58,60,62,64,66,68,69,70}))))</f>
        <v>0</v>
      </c>
      <c r="T203" s="18" t="str">
        <f t="shared" si="51"/>
        <v>*</v>
      </c>
      <c r="U203" s="18">
        <f>IF(M37=0,0,IF(M37&lt;3,0,IF(M37&gt;44,70,LOOKUP(M37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3" s="18">
        <f>IF(M37=0,0,IF(M37&lt;2,0,IF(M37&gt;40,70,LOOKUP(M37,{2,3,4,5,6,7,8,9,10,11,12,13,14,15,16,17,18,19,20,21,22,23,24,25,26,27,28,29,30,31,32,33,34,35,36,37,38,39,40},{1,2,3,4,5,6,7,8,9,11,13,15,17,19,21,23,25,27,29,31,33,35,37,39,41,44,47,50,52,54,56,58,60,62,64,66,68,69,70}))))</f>
        <v>0</v>
      </c>
      <c r="W203" s="18" t="str">
        <f t="shared" si="52"/>
        <v>*</v>
      </c>
      <c r="X203" s="18">
        <f>IF(M37=0,0,IF(M37&lt;4,0,IF(M37&gt;46,70,LOOKUP(M37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3" s="18">
        <f>IF(M37=0,0,IF(M37&lt;3,0,IF(M37&gt;42,70,LOOKUP(M37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3" s="18" t="str">
        <f t="shared" si="53"/>
        <v>*</v>
      </c>
      <c r="AA203" s="18">
        <f>IF(M37=0,0,IF(M37&lt;5,0,IF(M37&gt;47,70,LOOKUP(M37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3" s="18">
        <f>IF(M37=0,0,IF(M37&lt;3,0,IF(M37&gt;43,70,LOOKUP(M37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3" s="18" t="str">
        <f t="shared" si="54"/>
        <v>*</v>
      </c>
      <c r="AD203" s="18">
        <f>IF(M37=0,0,IF(M37&lt;6,0,IF(M37&gt;47,70,LOOKUP(M37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3" s="18">
        <f>IF(M37=0,0,IF(M37&lt;4,0,IF(M37&gt;43,70,LOOKUP(M37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3" s="18" t="str">
        <f t="shared" si="55"/>
        <v>*</v>
      </c>
      <c r="AG203" s="18">
        <f>IF(M37=0,0,IF(M37&lt;6,0,IF(M37&gt;47,70,LOOKUP(M37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3" s="18">
        <f>IF(M37=0,0,IF(M37&lt;4,0,IF(M37&gt;43,70,LOOKUP(M37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3" s="18" t="str">
        <f t="shared" si="56"/>
        <v>*</v>
      </c>
      <c r="AJ203" s="18">
        <f>IF(M37=0,0,IF(M37&lt;7,0,IF(M37&gt;48,70,LOOKUP(M37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3" s="18">
        <f>IF(M37=0,0,IF(M37&lt;5,0,IF(M37&gt;43,70,LOOKUP(M37,{5,6,7,8,9,10,11,12,13,14,15,16,17,18,19,20,21,22,23,24,25,26,27,28,29,30,31,32,33,34,35,36,37,38,39,40,41,42,43},{1,2,3,4,5,6,7,8,9,10,11,12,13,14,15,16,18,20,22,24,26,28,30,32,35,38,41,44,47,50,53,56,58,60,62,64,66,68,70}))))</f>
        <v>0</v>
      </c>
      <c r="AL203" s="18" t="str">
        <f t="shared" si="57"/>
        <v>*</v>
      </c>
    </row>
    <row r="204" spans="3:38" ht="12.75" hidden="1" x14ac:dyDescent="0.2">
      <c r="C204" s="15"/>
      <c r="D204" s="16"/>
      <c r="E204" s="18" t="str">
        <f t="shared" si="46"/>
        <v>*</v>
      </c>
      <c r="F204" s="18">
        <f>IF(M38=0,0,IF(M38&lt;1,0,IF(M38&gt;29,70,LOOKUP(M38,{1,2,3,4,5,6,7,8,9,10,11,12,13,14,15,16,17,18,19,20,21,22,23,24,25,26,27,28,29},{10,12,14,16,18,20,22,24,26,28,30,32,35,38,41,44,47,50,53,55,57,59,61,63,65,67,68,69,70}))))</f>
        <v>0</v>
      </c>
      <c r="G204" s="18">
        <f>IF(M38=0,0,IF(M38&lt;1,0,IF(M38&gt;27,70,LOOKUP(M38,{1,2,3,4,5,6,7,8,9,10,11,12,13,14,15,16,17,18,19,20,21,22,23,24,25,26,27},{20,23,25,27,29,31,33,35,38,41,44,47,50,53,56,58,60,61,62,63,64,65,66,67,68,69,70}))))</f>
        <v>0</v>
      </c>
      <c r="H204" s="18" t="str">
        <f t="shared" si="47"/>
        <v>*</v>
      </c>
      <c r="I204" s="18">
        <f>IF(M38=0,0,IF(M38&lt;1,0,IF(M38&gt;31,70,LOOKUP(M38,{1,2,3,4,5,6,7,8,9,10,11,12,13,14,15,16,17,18,19,20,21,22,23,24,25,26,27,28,29,30,31},{9,10,11,13,15,17,19,21,23,25,27,29,31,33,36,38,41,44,47,50,53,55,57,59,61,63,65,67,68,69,70}))))</f>
        <v>0</v>
      </c>
      <c r="J204" s="18">
        <f>IF(M38=0,0,IF(M38&lt;1,0,IF(M38&gt;29,70,LOOKUP(M38,{1,2,3,4,5,6,7,8,9,10,11,12,13,14,15,16,17,18,19,20,21,22,23,24,25,26,27,28,29},{15,17,19,21,23,25,27,29,32,35,38,41,44,47,50,53,56,58,60,61,62,63,64,65,66,67,68,69,70}))))</f>
        <v>0</v>
      </c>
      <c r="K204" s="18" t="str">
        <f t="shared" si="48"/>
        <v>*</v>
      </c>
      <c r="L204" s="18">
        <f>IF(M38=0,0,IF(M38&lt;1,0,IF(M38&gt;33,70,LOOKUP(M38,{1,2,3,4,5,6,7,8,9,10,11,12,13,14,15,16,17,18,19,20,21,22,23,24,25,26,27,28,29,30,31,32,33},{6,7,8,9,10,12,14,16,18,20,22,24,26,28,30,32,35,38,41,44,47,50,53,55,57,59,61,63,65,67,68,69,70}))))</f>
        <v>0</v>
      </c>
      <c r="M204" s="18">
        <f>IF(M38=0,0,IF(M38&lt;1,0,IF(M38&gt;33,70,LOOKUP(M38,{1,2,3,4,5,6,7,8,9,10,11,12,13,14,15,16,17,18,19,20,21,22,23,24,25,26,27,28,29,30,31,32,33},{7,9,11,13,15,17,19,21,23,25,27,29,32,35,38,41,44,47,50,53,56,58,60,61,62,63,64,65,66,67,68,69,70}))))</f>
        <v>0</v>
      </c>
      <c r="N204" s="18" t="str">
        <f t="shared" si="49"/>
        <v>*</v>
      </c>
      <c r="O204" s="18">
        <f>IF(M38=0,0,IF(M38&lt;1,0,IF(M38&gt;38,70,LOOKUP(M38,{1,2,3,4,5,6,7,8,9,10,11,12,13,14,15,16,17,18,19,20,21,22,23,24,25,26,27,28,29,30,31,32,33,34,35,36,37,38},{1,2,3,4,5,6,7,8,10,12,14,16,18,20,22,24,26,28,30,32,34,36,38,41,44,47,50,53,55,57,59,61,63,65,67,68,69,70}))))</f>
        <v>0</v>
      </c>
      <c r="P204" s="18">
        <f>IF(M38=0,0,IF(M38&lt;1,0,IF(M38&gt;35,70,LOOKUP(M38,{1,2,3,4,5,6,7,8,9,10,11,12,13,14,15,16,17,18,19,20,21,22,23,24,25,26,27,28,29,30,31,32,33,34,35},{1,2,3,4,5,7,9,11,13,15,17,19,21,23,25,27,29,32,35,38,41,44,47,50,53,56,58,60,62,64,66,67,68,69,70}))))</f>
        <v>0</v>
      </c>
      <c r="Q204" s="18" t="str">
        <f t="shared" si="50"/>
        <v>*</v>
      </c>
      <c r="R204" s="18">
        <f>IF(M38=0,0,IF(M38&lt;2,0,IF(M38&gt;41,70,LOOKUP(M38,{2,3,4,5,6,7,8,9,10,11,12,13,14,15,16,17,18,19,20,21,22,23,24,25,26,27,28,29,30,31,32,33,34,35,36,37,38,39,40,41},{1,2,3,4,5,6,7,8,9,11,13,15,17,19,21,23,25,27,29,31,33,35,37,39,41,43,45,47,50,52,54,56,58,60,62,64,66,68,69,70}))))</f>
        <v>0</v>
      </c>
      <c r="S204" s="18">
        <f>IF(M38=0,0,IF(M38&lt;2,0,IF(M38&gt;38,70,LOOKUP(M38,{2,3,4,5,6,7,8,9,10,11,12,13,14,15,16,17,18,19,20,21,22,23,24,25,26,27,28,29,30,31,32,33,34,35,36,37,38},{1,2,3,4,6,8,10,12,14,16,18,20,22,24,26,28,30,32,34,36,38,40,42,44,47,50,52,54,56,58,60,62,64,66,68,69,70}))))</f>
        <v>0</v>
      </c>
      <c r="T204" s="18" t="str">
        <f t="shared" si="51"/>
        <v>*</v>
      </c>
      <c r="U204" s="18">
        <f>IF(M38=0,0,IF(M38&lt;3,0,IF(M38&gt;44,70,LOOKUP(M38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4" s="18">
        <f>IF(M38=0,0,IF(M38&lt;2,0,IF(M38&gt;40,70,LOOKUP(M38,{2,3,4,5,6,7,8,9,10,11,12,13,14,15,16,17,18,19,20,21,22,23,24,25,26,27,28,29,30,31,32,33,34,35,36,37,38,39,40},{1,2,3,4,5,6,7,8,9,11,13,15,17,19,21,23,25,27,29,31,33,35,37,39,41,44,47,50,52,54,56,58,60,62,64,66,68,69,70}))))</f>
        <v>0</v>
      </c>
      <c r="W204" s="18" t="str">
        <f t="shared" si="52"/>
        <v>*</v>
      </c>
      <c r="X204" s="18">
        <f>IF(M38=0,0,IF(M38&lt;4,0,IF(M38&gt;46,70,LOOKUP(M38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4" s="18">
        <f>IF(M38=0,0,IF(M38&lt;3,0,IF(M38&gt;42,70,LOOKUP(M38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4" s="18" t="str">
        <f t="shared" si="53"/>
        <v>*</v>
      </c>
      <c r="AA204" s="18">
        <f>IF(M38=0,0,IF(M38&lt;5,0,IF(M38&gt;47,70,LOOKUP(M38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4" s="18">
        <f>IF(M38=0,0,IF(M38&lt;3,0,IF(M38&gt;43,70,LOOKUP(M38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4" s="18" t="str">
        <f t="shared" si="54"/>
        <v>*</v>
      </c>
      <c r="AD204" s="18">
        <f>IF(M38=0,0,IF(M38&lt;6,0,IF(M38&gt;47,70,LOOKUP(M38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4" s="18">
        <f>IF(M38=0,0,IF(M38&lt;4,0,IF(M38&gt;43,70,LOOKUP(M38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4" s="18" t="str">
        <f t="shared" si="55"/>
        <v>*</v>
      </c>
      <c r="AG204" s="18">
        <f>IF(M38=0,0,IF(M38&lt;6,0,IF(M38&gt;47,70,LOOKUP(M38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4" s="18">
        <f>IF(M38=0,0,IF(M38&lt;4,0,IF(M38&gt;43,70,LOOKUP(M38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4" s="18" t="str">
        <f t="shared" si="56"/>
        <v>*</v>
      </c>
      <c r="AJ204" s="18">
        <f>IF(M38=0,0,IF(M38&lt;7,0,IF(M38&gt;48,70,LOOKUP(M38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4" s="18">
        <f>IF(M38=0,0,IF(M38&lt;5,0,IF(M38&gt;43,70,LOOKUP(M38,{5,6,7,8,9,10,11,12,13,14,15,16,17,18,19,20,21,22,23,24,25,26,27,28,29,30,31,32,33,34,35,36,37,38,39,40,41,42,43},{1,2,3,4,5,6,7,8,9,10,11,12,13,14,15,16,18,20,22,24,26,28,30,32,35,38,41,44,47,50,53,56,58,60,62,64,66,68,70}))))</f>
        <v>0</v>
      </c>
      <c r="AL204" s="18" t="str">
        <f t="shared" si="57"/>
        <v>*</v>
      </c>
    </row>
    <row r="205" spans="3:38" ht="12.75" hidden="1" x14ac:dyDescent="0.2">
      <c r="C205" s="15"/>
      <c r="D205" s="16"/>
      <c r="E205" s="18" t="str">
        <f t="shared" si="46"/>
        <v>*</v>
      </c>
      <c r="F205" s="18">
        <f>IF(M39=0,0,IF(M39&lt;1,0,IF(M39&gt;29,70,LOOKUP(M39,{1,2,3,4,5,6,7,8,9,10,11,12,13,14,15,16,17,18,19,20,21,22,23,24,25,26,27,28,29},{10,12,14,16,18,20,22,24,26,28,30,32,35,38,41,44,47,50,53,55,57,59,61,63,65,67,68,69,70}))))</f>
        <v>0</v>
      </c>
      <c r="G205" s="18">
        <f>IF(M39=0,0,IF(M39&lt;1,0,IF(M39&gt;27,70,LOOKUP(M39,{1,2,3,4,5,6,7,8,9,10,11,12,13,14,15,16,17,18,19,20,21,22,23,24,25,26,27},{20,23,25,27,29,31,33,35,38,41,44,47,50,53,56,58,60,61,62,63,64,65,66,67,68,69,70}))))</f>
        <v>0</v>
      </c>
      <c r="H205" s="18" t="str">
        <f t="shared" si="47"/>
        <v>*</v>
      </c>
      <c r="I205" s="18">
        <f>IF(M39=0,0,IF(M39&lt;1,0,IF(M39&gt;31,70,LOOKUP(M39,{1,2,3,4,5,6,7,8,9,10,11,12,13,14,15,16,17,18,19,20,21,22,23,24,25,26,27,28,29,30,31},{9,10,11,13,15,17,19,21,23,25,27,29,31,33,36,38,41,44,47,50,53,55,57,59,61,63,65,67,68,69,70}))))</f>
        <v>0</v>
      </c>
      <c r="J205" s="18">
        <f>IF(M39=0,0,IF(M39&lt;1,0,IF(M39&gt;29,70,LOOKUP(M39,{1,2,3,4,5,6,7,8,9,10,11,12,13,14,15,16,17,18,19,20,21,22,23,24,25,26,27,28,29},{15,17,19,21,23,25,27,29,32,35,38,41,44,47,50,53,56,58,60,61,62,63,64,65,66,67,68,69,70}))))</f>
        <v>0</v>
      </c>
      <c r="K205" s="18" t="str">
        <f t="shared" si="48"/>
        <v>*</v>
      </c>
      <c r="L205" s="18">
        <f>IF(M39=0,0,IF(M39&lt;1,0,IF(M39&gt;33,70,LOOKUP(M39,{1,2,3,4,5,6,7,8,9,10,11,12,13,14,15,16,17,18,19,20,21,22,23,24,25,26,27,28,29,30,31,32,33},{6,7,8,9,10,12,14,16,18,20,22,24,26,28,30,32,35,38,41,44,47,50,53,55,57,59,61,63,65,67,68,69,70}))))</f>
        <v>0</v>
      </c>
      <c r="M205" s="18">
        <f>IF(M39=0,0,IF(M39&lt;1,0,IF(M39&gt;33,70,LOOKUP(M39,{1,2,3,4,5,6,7,8,9,10,11,12,13,14,15,16,17,18,19,20,21,22,23,24,25,26,27,28,29,30,31,32,33},{7,9,11,13,15,17,19,21,23,25,27,29,32,35,38,41,44,47,50,53,56,58,60,61,62,63,64,65,66,67,68,69,70}))))</f>
        <v>0</v>
      </c>
      <c r="N205" s="18" t="str">
        <f t="shared" si="49"/>
        <v>*</v>
      </c>
      <c r="O205" s="18">
        <f>IF(M39=0,0,IF(M39&lt;1,0,IF(M39&gt;38,70,LOOKUP(M39,{1,2,3,4,5,6,7,8,9,10,11,12,13,14,15,16,17,18,19,20,21,22,23,24,25,26,27,28,29,30,31,32,33,34,35,36,37,38},{1,2,3,4,5,6,7,8,10,12,14,16,18,20,22,24,26,28,30,32,34,36,38,41,44,47,50,53,55,57,59,61,63,65,67,68,69,70}))))</f>
        <v>0</v>
      </c>
      <c r="P205" s="18">
        <f>IF(M39=0,0,IF(M39&lt;1,0,IF(M39&gt;35,70,LOOKUP(M39,{1,2,3,4,5,6,7,8,9,10,11,12,13,14,15,16,17,18,19,20,21,22,23,24,25,26,27,28,29,30,31,32,33,34,35},{1,2,3,4,5,7,9,11,13,15,17,19,21,23,25,27,29,32,35,38,41,44,47,50,53,56,58,60,62,64,66,67,68,69,70}))))</f>
        <v>0</v>
      </c>
      <c r="Q205" s="18" t="str">
        <f t="shared" si="50"/>
        <v>*</v>
      </c>
      <c r="R205" s="18">
        <f>IF(M39=0,0,IF(M39&lt;2,0,IF(M39&gt;41,70,LOOKUP(M39,{2,3,4,5,6,7,8,9,10,11,12,13,14,15,16,17,18,19,20,21,22,23,24,25,26,27,28,29,30,31,32,33,34,35,36,37,38,39,40,41},{1,2,3,4,5,6,7,8,9,11,13,15,17,19,21,23,25,27,29,31,33,35,37,39,41,43,45,47,50,52,54,56,58,60,62,64,66,68,69,70}))))</f>
        <v>0</v>
      </c>
      <c r="S205" s="18">
        <f>IF(M39=0,0,IF(M39&lt;2,0,IF(M39&gt;38,70,LOOKUP(M39,{2,3,4,5,6,7,8,9,10,11,12,13,14,15,16,17,18,19,20,21,22,23,24,25,26,27,28,29,30,31,32,33,34,35,36,37,38},{1,2,3,4,6,8,10,12,14,16,18,20,22,24,26,28,30,32,34,36,38,40,42,44,47,50,52,54,56,58,60,62,64,66,68,69,70}))))</f>
        <v>0</v>
      </c>
      <c r="T205" s="18" t="str">
        <f t="shared" si="51"/>
        <v>*</v>
      </c>
      <c r="U205" s="18">
        <f>IF(M39=0,0,IF(M39&lt;3,0,IF(M39&gt;44,70,LOOKUP(M39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5" s="18">
        <f>IF(M39=0,0,IF(M39&lt;2,0,IF(M39&gt;40,70,LOOKUP(M39,{2,3,4,5,6,7,8,9,10,11,12,13,14,15,16,17,18,19,20,21,22,23,24,25,26,27,28,29,30,31,32,33,34,35,36,37,38,39,40},{1,2,3,4,5,6,7,8,9,11,13,15,17,19,21,23,25,27,29,31,33,35,37,39,41,44,47,50,52,54,56,58,60,62,64,66,68,69,70}))))</f>
        <v>0</v>
      </c>
      <c r="W205" s="18" t="str">
        <f t="shared" si="52"/>
        <v>*</v>
      </c>
      <c r="X205" s="18">
        <f>IF(M39=0,0,IF(M39&lt;4,0,IF(M39&gt;46,70,LOOKUP(M39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5" s="18">
        <f>IF(M39=0,0,IF(M39&lt;3,0,IF(M39&gt;42,70,LOOKUP(M39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5" s="18" t="str">
        <f t="shared" si="53"/>
        <v>*</v>
      </c>
      <c r="AA205" s="18">
        <f>IF(M39=0,0,IF(M39&lt;5,0,IF(M39&gt;47,70,LOOKUP(M39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5" s="18">
        <f>IF(M39=0,0,IF(M39&lt;3,0,IF(M39&gt;43,70,LOOKUP(M39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5" s="18" t="str">
        <f t="shared" si="54"/>
        <v>*</v>
      </c>
      <c r="AD205" s="18">
        <f>IF(M39=0,0,IF(M39&lt;6,0,IF(M39&gt;47,70,LOOKUP(M39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5" s="18">
        <f>IF(M39=0,0,IF(M39&lt;4,0,IF(M39&gt;43,70,LOOKUP(M39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5" s="18" t="str">
        <f t="shared" si="55"/>
        <v>*</v>
      </c>
      <c r="AG205" s="18">
        <f>IF(M39=0,0,IF(M39&lt;6,0,IF(M39&gt;47,70,LOOKUP(M39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5" s="18">
        <f>IF(M39=0,0,IF(M39&lt;4,0,IF(M39&gt;43,70,LOOKUP(M39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5" s="18" t="str">
        <f t="shared" si="56"/>
        <v>*</v>
      </c>
      <c r="AJ205" s="18">
        <f>IF(M39=0,0,IF(M39&lt;7,0,IF(M39&gt;48,70,LOOKUP(M39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5" s="18">
        <f>IF(M39=0,0,IF(M39&lt;5,0,IF(M39&gt;43,70,LOOKUP(M39,{5,6,7,8,9,10,11,12,13,14,15,16,17,18,19,20,21,22,23,24,25,26,27,28,29,30,31,32,33,34,35,36,37,38,39,40,41,42,43},{1,2,3,4,5,6,7,8,9,10,11,12,13,14,15,16,18,20,22,24,26,28,30,32,35,38,41,44,47,50,53,56,58,60,62,64,66,68,70}))))</f>
        <v>0</v>
      </c>
      <c r="AL205" s="18" t="str">
        <f t="shared" si="57"/>
        <v>*</v>
      </c>
    </row>
    <row r="206" spans="3:38" ht="12.75" hidden="1" x14ac:dyDescent="0.2">
      <c r="C206" s="15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</row>
    <row r="207" spans="3:38" ht="12.75" hidden="1" x14ac:dyDescent="0.2">
      <c r="C207" s="15"/>
      <c r="D207" s="16"/>
      <c r="E207" s="16" t="s">
        <v>28</v>
      </c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</row>
    <row r="208" spans="3:38" ht="12.75" hidden="1" x14ac:dyDescent="0.2">
      <c r="C208" s="15"/>
      <c r="D208" s="16"/>
      <c r="E208" s="16">
        <v>7</v>
      </c>
      <c r="F208" s="16">
        <v>7</v>
      </c>
      <c r="G208" s="16">
        <v>7</v>
      </c>
      <c r="H208" s="16">
        <v>8</v>
      </c>
      <c r="I208" s="16">
        <v>8</v>
      </c>
      <c r="J208" s="16">
        <v>8</v>
      </c>
      <c r="K208" s="16">
        <v>9</v>
      </c>
      <c r="L208" s="16">
        <v>9</v>
      </c>
      <c r="M208" s="16">
        <v>9</v>
      </c>
      <c r="N208" s="16">
        <v>10</v>
      </c>
      <c r="O208" s="16">
        <v>10</v>
      </c>
      <c r="P208" s="16">
        <v>10</v>
      </c>
      <c r="Q208" s="16">
        <v>11</v>
      </c>
      <c r="R208" s="16">
        <v>11</v>
      </c>
      <c r="S208" s="16">
        <v>11</v>
      </c>
      <c r="T208" s="16">
        <v>12</v>
      </c>
      <c r="U208" s="16">
        <v>12</v>
      </c>
      <c r="V208" s="16">
        <v>12</v>
      </c>
      <c r="W208" s="16">
        <v>13</v>
      </c>
      <c r="X208" s="16">
        <v>13</v>
      </c>
      <c r="Y208" s="16">
        <v>13</v>
      </c>
      <c r="Z208" s="16">
        <v>14</v>
      </c>
      <c r="AA208" s="16">
        <v>14</v>
      </c>
      <c r="AB208" s="16">
        <v>14</v>
      </c>
      <c r="AC208" s="16">
        <v>15</v>
      </c>
      <c r="AD208" s="16">
        <v>15</v>
      </c>
      <c r="AE208" s="16">
        <v>15</v>
      </c>
      <c r="AF208" s="16">
        <v>16</v>
      </c>
      <c r="AG208" s="16">
        <v>16</v>
      </c>
      <c r="AH208" s="16">
        <v>16</v>
      </c>
      <c r="AI208" s="16">
        <v>17</v>
      </c>
      <c r="AJ208" s="16">
        <v>17</v>
      </c>
      <c r="AK208" s="16">
        <v>17</v>
      </c>
      <c r="AL208" s="16"/>
    </row>
    <row r="209" spans="3:38" ht="12.75" hidden="1" x14ac:dyDescent="0.2">
      <c r="C209" s="15"/>
      <c r="D209" s="16"/>
      <c r="E209" s="18">
        <f t="shared" ref="E209" si="58">IF(C10="м",F209,IF(C10="ж",G209,"*"))</f>
        <v>64</v>
      </c>
      <c r="F209" s="18">
        <f>IF(O10=0,0,IF(O10&lt;-6,0,IF(O10&gt;13,70,LOOKUP(O10,{-6,-5,-4,-3,-2,-1,0,1,2,3,4,5,6,7,8,9,10,11,12,13},{20,28,33,36,41,45,50,54,57,60,62,63,64,65,66,67,68,69,69,70}))))</f>
        <v>64</v>
      </c>
      <c r="G209" s="18">
        <f>IF(O10=0,0,IF(O10&lt;-4,0,IF(O10&gt;16,70,LOOKUP(O10,{-4,-3,-2,-1,0,1,2,3,4,5,6,7,8,9,10,11,12,13,14,15,16},{23,26,29,32,35,38,42,46,50,53,56,58,60,62,64,65,66,67,68,69,70}))))</f>
        <v>56</v>
      </c>
      <c r="H209" s="18">
        <f t="shared" ref="H209" si="59">IF(C10="м",I209,IF(C10="ж",J209,"*"))</f>
        <v>62</v>
      </c>
      <c r="I209" s="18">
        <f>IF(O10=0,0,IF(O10&lt;-4,0,IF(O10&gt;15,70,LOOKUP(O10,{-4,-3,-2,-1,0,1,2,3,4,5,6,7,8,9,10,11,12,13,14,15,16,17,18,19,20,21,22,23,24,25,26,27},{30,34,38,42,46,50,53,56,58,60,62,63,64,65,66,67,68,69,69,70}))))</f>
        <v>62</v>
      </c>
      <c r="J209" s="18">
        <f>IF(O10=0,0,IF(O10&lt;-2,0,IF(O10&gt;18,70,LOOKUP(O10,{-2,-1,0,1,2,3,4,5,6,7,8,9,10,11,12,13,14,15,16,17,18},{23,26,29,32,35,38,42,46,50,53,56,58,60,62,64,65,66,67,68,69,70}))))</f>
        <v>50</v>
      </c>
      <c r="K209" s="18">
        <f t="shared" ref="K209" si="60">IF(C10="м",L209,IF(C10="ж",M209,"*"))</f>
        <v>53</v>
      </c>
      <c r="L209" s="18">
        <f>IF(O10=0,0,IF(O10&lt;-4,0,IF(O10&gt;19,70,LOOKUP(O10,{-4,-3,-2,-1,0,1,2,3,4,5,6,7,8,9,10,11,12,13,14,15,16,17,18,19},{14,18,22,26,30,34,38,42,46,50,53,56,58,60,62,63,64,65,66,67,68,69,69,70}))))</f>
        <v>53</v>
      </c>
      <c r="M209" s="18">
        <f>IF(O10=0,0,IF(O10&lt;-2,0,IF(O10&gt;22,70,LOOKUP(O10,{-2,-1,0,1,2,3,4,5,6,7,8,9,10,11,12,13,14,15,16,17,18,19,20,21,22},{11,14,17,20,23,26,29,32,35,38,42,46,50,53,56,58,60,62,64,65,66,67,68,69,70}))))</f>
        <v>35</v>
      </c>
      <c r="N209" s="18">
        <f>IF(C10="м",O209,IF(C10="ж",P209,"*"))</f>
        <v>38</v>
      </c>
      <c r="O209" s="18">
        <f>IF(O10=0,0,IF(O10&lt;-4,0,IF(O10&gt;23,70,LOOKUP(O10,{-4,-3,-2,-1,0,1,2,3,4,5,6,7,8,9,10,11,12,13,14,15,16,17,18,19,20,21,22,23},{1,4,7,10,14,18,22,26,30,34,38,42,46,50,53,56,58,60,62,63,64,65,66,67,68,69,69,70}))))</f>
        <v>38</v>
      </c>
      <c r="P209" s="18">
        <f>IF(O10=0,0,IF(O10&lt;-2,0,IF(O10&gt;26,70,LOOKUP(O10,{-2,-1,0,1,2,3,4,5,6,7,8,9,10,11,12,13,14,15,16,17,18,19,20,21,22,23,24,25,26},{1,3,5,8,11,14,17,20,23,26,29,32,35,38,42,46,50,53,56,58,60,62,64,65,66,67,68,69,70}))))</f>
        <v>23</v>
      </c>
      <c r="Q209" s="18">
        <f>IF(C10="м",R209,IF(C10="ж",S209,"*"))</f>
        <v>27</v>
      </c>
      <c r="R209" s="18">
        <f>IF(O10=0,0,IF(O10&lt;-4,0,IF(O10&gt;27,70,LOOKUP(O10,{-4,-3,-2,-1,0,1,2,3,4,5,6,7,8,9,10,11,12,13,14,15,16,17,18,19,20,21,22,23,24,25,26,27},{1,3,5,7,9,12,15,18,21,24,27,30,34,38,42,46,50,53,55,57,59,61,62,63,64,65,66,67,68,69,69,70}))))</f>
        <v>27</v>
      </c>
      <c r="S209" s="18">
        <f>IF(O10=0,0,IF(O10&lt;-2,0,IF(O10&gt;30,70,LOOKUP(O10,{-2,-1,0,1,2,3,4,5,6,7,8,9,10,11,12,13,14,15,16,17,18,19,20,21,22,23,24,25,26,27,28,29,30},{1,2,3,5,7,9,11,13,15,18,21,24,27,30,33,36,39,42,46,50,53,55,57,59,61,63,64,65,66,67,68,69,70}))))</f>
        <v>15</v>
      </c>
      <c r="T209" s="18">
        <f>IF(C10="м",U209,IF(C10="ж",V209,"*"))</f>
        <v>22</v>
      </c>
      <c r="U209" s="18">
        <f>IF(O10=0,0,IF(O10&lt;-5,0,IF(O10&gt;29,70,LOOKUP(O10,{-5,-4,-3,-2,-1,0,1,2,3,4,5,6,7,8,9,10,11,12,13,14,15,16,17,18,19,20,21,22,23,24,25,26,27,28,29},{1,2,4,6,8,10,12,14,16,18,20,22,24,26,29,32,35,38,42,46,50,53,55,57,59,61,62,63,64,65,66,67,68,69,70}))))</f>
        <v>22</v>
      </c>
      <c r="V209" s="18">
        <f>IF(O10=0,0,IF(O10&lt;-3,0,IF(O10&gt;33,70,LOOKUP(O10,{-3,-2,-1,0,1,2,3,4,5,6,7,8,9,10,11,12,13,14,15,16,17,18,19,20,21,22,23,24,25,26,27,28,29,30,31,32,33},{1,2,3,4,5,6,7,9,11,13,15,17,20,23,26,29,32,35,38,41,44,47,50,52,54,56,58,60,62,63,64,65,66,67,68,69,70}))))</f>
        <v>13</v>
      </c>
      <c r="W209" s="18">
        <f>IF(C10="м",X209,IF(C10="ж",Y209,"*"))</f>
        <v>22</v>
      </c>
      <c r="X209" s="18">
        <f>IF(O10=0,0,IF(O10&lt;-5,0,IF(O10&gt;31,70,LOOKUP(O10,{-5,-4,-3,-2,-1,0,1,2,3,4,5,6,7,8,9,10,11,12,13,14,15,16,17,18,19,20,21,22,23,24,25,26,27,28,29,30,31},{1,2,4,6,8,10,12,14,16,18,20,22,24,26,28,30,32,35,38,41,44,47,50,52,54,56,58,60,62,63,64,65,66,67,68,69,70}))))</f>
        <v>22</v>
      </c>
      <c r="Y209" s="18">
        <f>IF(O10=0,0,IF(O10&lt;-3,0,IF(O10&gt;35,70,LOOKUP(O10,{-3,-2,-1,0,1,2,3,4,5,6,7,8,9,10,11,12,13,14,15,16,17,18,19,20,21,22,23,24,25,26,27,28,29,30,31,32,33,34,35},{1,2,3,4,6,8,10,12,14,16,18,20,22,24,26,28,30,32,34,36,38,41,44,47,50,52,54,56,58,60,62,63,64,65,66,67,68,69,70}))))</f>
        <v>16</v>
      </c>
      <c r="Z209" s="18">
        <f>IF(C10="м",AA209,IF(C10="ж",AB209,"*"))</f>
        <v>22</v>
      </c>
      <c r="AA209" s="18">
        <f>IF(O10=0,0,IF(O10&lt;-5,0,IF(O10&gt;31,70,LOOKUP(O10,{-5,-4,-3,-2,-1,0,1,2,3,4,5,6,7,8,9,10,11,12,13,14,15,16,17,18,19,20,21,22,23,24,25,26,27,28,29,30,31},{1,2,4,6,8,10,12,14,16,18,20,22,24,26,28,30,32,35,38,41,44,47,50,52,54,56,58,60,62,63,64,65,66,67,68,69,70}))))</f>
        <v>22</v>
      </c>
      <c r="AB209" s="18">
        <f>IF(O10=0,0,IF(O10&lt;-3,0,IF(O10&gt;35,70,LOOKUP(O10,{-3,-2,-1,0,1,2,3,4,5,6,7,8,9,10,11,12,13,14,15,16,17,18,19,20,21,22,23,24,25,26,27,28,29,30,31,32,33,34,35},{1,2,3,4,6,8,10,12,14,16,18,20,22,24,26,28,30,32,34,36,38,41,44,47,50,52,54,56,58,60,62,63,64,65,66,67,68,69,70}))))</f>
        <v>16</v>
      </c>
      <c r="AC209" s="18">
        <f>IF(C10="м",AD209,IF(C10="ж",AE209,"*"))</f>
        <v>20</v>
      </c>
      <c r="AD209" s="18">
        <f>IF(O10=0,0,IF(O10&lt;-5,0,IF(O10&gt;32,70,LOOKUP(O10,{-5,-4,-3,-2,-1,0,1,2,3,4,5,6,7,8,9,10,11,12,13,14,15,16,17,18,19,20,21,22,23,24,25,26,27,28,29,30,31,32},{1,2,3,4,6,8,10,12,14,16,18,20,22,24,26,28,30,32,35,38,41,44,47,50,52,54,56,58,60,62,63,64,65,66,67,68,69,70}))))</f>
        <v>20</v>
      </c>
      <c r="AE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12</v>
      </c>
      <c r="AF209" s="18">
        <f>IF(C10="м",AG209,IF(C10="ж",AH209,"*"))</f>
        <v>20</v>
      </c>
      <c r="AG209" s="18">
        <f>IF(O10=0,0,IF(O10&lt;-5,0,IF(O10&gt;32,70,LOOKUP(O10,{-5,-4,-3,-2,-1,0,1,2,3,4,5,6,7,8,9,10,11,12,13,14,15,16,17,18,19,20,21,22,23,24,25,26,27,28,29,30,31,32},{1,2,3,4,6,8,10,12,14,16,18,20,22,24,26,28,30,32,35,38,41,44,47,50,52,54,56,58,60,62,63,64,65,66,67,68,69,70}))))</f>
        <v>20</v>
      </c>
      <c r="AH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12</v>
      </c>
      <c r="AI209" s="18">
        <f>IF(C10="м",AJ209,IF(C10="ж",AK209,"*"))</f>
        <v>18</v>
      </c>
      <c r="AJ209" s="18">
        <f>IF(O10=0,0,IF(O10&lt;-5,0,IF(O10&gt;32,70,LOOKUP(O10,{-5,-4,-3,-2,-1,0,1,2,3,4,5,6,7,8,9,10,11,12,13,14,15,16,17,18,19,20,21,22,23,24,25,26,27,28,29,30,31,32},{1,2,3,4,5,6,8,10,12,14,16,18,20,22,24,26,28,30,32,35,38,41,44,47,50,52,54,56,58,60,62,64,65,66,67,68,69,70}))))</f>
        <v>18</v>
      </c>
      <c r="AK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12</v>
      </c>
      <c r="AL209" s="18">
        <f>IF(C10&gt;=17,AI209,"*")</f>
        <v>18</v>
      </c>
    </row>
    <row r="210" spans="3:38" ht="12.75" hidden="1" x14ac:dyDescent="0.2">
      <c r="C210" s="15"/>
      <c r="D210" s="16"/>
      <c r="E210" s="18">
        <f t="shared" ref="E210:E238" si="61">IF(C11="м",F210,IF(C11="ж",G210,"*"))</f>
        <v>66</v>
      </c>
      <c r="F210" s="18">
        <f>IF(O11=0,0,IF(O11&lt;-6,0,IF(O11&gt;13,70,LOOKUP(O11,{-6,-5,-4,-3,-2,-1,0,1,2,3,4,5,6,7,8,9,10,11,12,13},{20,28,33,36,41,45,50,54,57,60,62,63,64,65,66,67,68,69,69,70}))))</f>
        <v>66</v>
      </c>
      <c r="G210" s="18">
        <f>IF(O11=0,0,IF(O11&lt;-4,0,IF(O11&gt;16,70,LOOKUP(O11,{-4,-3,-2,-1,0,1,2,3,4,5,6,7,8,9,10,11,12,13,14,15,16},{23,26,29,32,35,38,42,46,50,53,56,58,60,62,64,65,66,67,68,69,70}))))</f>
        <v>60</v>
      </c>
      <c r="H210" s="18">
        <f t="shared" ref="H210:H238" si="62">IF(C11="м",I210,IF(C11="ж",J210,"*"))</f>
        <v>64</v>
      </c>
      <c r="I210" s="18">
        <f>IF(O11=0,0,IF(O11&lt;-4,0,IF(O11&gt;15,70,LOOKUP(O11,{-4,-3,-2,-1,0,1,2,3,4,5,6,7,8,9,10,11,12,13,14,15,16,17,18,19,20,21,22,23,24,25,26,27},{30,34,38,42,46,50,53,56,58,60,62,63,64,65,66,67,68,69,69,70}))))</f>
        <v>64</v>
      </c>
      <c r="J210" s="18">
        <f>IF(O11=0,0,IF(O11&lt;-2,0,IF(O11&gt;18,70,LOOKUP(O11,{-2,-1,0,1,2,3,4,5,6,7,8,9,10,11,12,13,14,15,16,17,18},{23,26,29,32,35,38,42,46,50,53,56,58,60,62,64,65,66,67,68,69,70}))))</f>
        <v>56</v>
      </c>
      <c r="K210" s="18">
        <f t="shared" ref="K210:K238" si="63">IF(C11="м",L210,IF(C11="ж",M210,"*"))</f>
        <v>58</v>
      </c>
      <c r="L210" s="18">
        <f>IF(O11=0,0,IF(O11&lt;-4,0,IF(O11&gt;19,70,LOOKUP(O11,{-4,-3,-2,-1,0,1,2,3,4,5,6,7,8,9,10,11,12,13,14,15,16,17,18,19},{14,18,22,26,30,34,38,42,46,50,53,56,58,60,62,63,64,65,66,67,68,69,69,70}))))</f>
        <v>58</v>
      </c>
      <c r="M210" s="18">
        <f>IF(O11=0,0,IF(O11&lt;-2,0,IF(O11&gt;22,70,LOOKUP(O11,{-2,-1,0,1,2,3,4,5,6,7,8,9,10,11,12,13,14,15,16,17,18,19,20,21,22},{11,14,17,20,23,26,29,32,35,38,42,46,50,53,56,58,60,62,64,65,66,67,68,69,70}))))</f>
        <v>42</v>
      </c>
      <c r="N210" s="18">
        <f t="shared" ref="N210:N238" si="64">IF(C11="м",O210,IF(C11="ж",P210,"*"))</f>
        <v>46</v>
      </c>
      <c r="O210" s="18">
        <f>IF(O11=0,0,IF(O11&lt;-4,0,IF(O11&gt;23,70,LOOKUP(O11,{-4,-3,-2,-1,0,1,2,3,4,5,6,7,8,9,10,11,12,13,14,15,16,17,18,19,20,21,22,23},{1,4,7,10,14,18,22,26,30,34,38,42,46,50,53,56,58,60,62,63,64,65,66,67,68,69,69,70}))))</f>
        <v>46</v>
      </c>
      <c r="P210" s="18">
        <f>IF(O11=0,0,IF(O11&lt;-2,0,IF(O11&gt;26,70,LOOKUP(O11,{-2,-1,0,1,2,3,4,5,6,7,8,9,10,11,12,13,14,15,16,17,18,19,20,21,22,23,24,25,26},{1,3,5,8,11,14,17,20,23,26,29,32,35,38,42,46,50,53,56,58,60,62,64,65,66,67,68,69,70}))))</f>
        <v>29</v>
      </c>
      <c r="Q210" s="18">
        <f t="shared" ref="Q210:Q238" si="65">IF(C11="м",R210,IF(C11="ж",S210,"*"))</f>
        <v>34</v>
      </c>
      <c r="R210" s="18">
        <f>IF(O11=0,0,IF(O11&lt;-4,0,IF(O11&gt;27,70,LOOKUP(O11,{-4,-3,-2,-1,0,1,2,3,4,5,6,7,8,9,10,11,12,13,14,15,16,17,18,19,20,21,22,23,24,25,26,27},{1,3,5,7,9,12,15,18,21,24,27,30,34,38,42,46,50,53,55,57,59,61,62,63,64,65,66,67,68,69,69,70}))))</f>
        <v>34</v>
      </c>
      <c r="S210" s="18">
        <f>IF(O11=0,0,IF(O11&lt;-2,0,IF(O11&gt;30,70,LOOKUP(O11,{-2,-1,0,1,2,3,4,5,6,7,8,9,10,11,12,13,14,15,16,17,18,19,20,21,22,23,24,25,26,27,28,29,30},{1,2,3,5,7,9,11,13,15,18,21,24,27,30,33,36,39,42,46,50,53,55,57,59,61,63,64,65,66,67,68,69,70}))))</f>
        <v>21</v>
      </c>
      <c r="T210" s="18">
        <f t="shared" ref="T210:T238" si="66">IF(C11="м",U210,IF(C11="ж",V210,"*"))</f>
        <v>26</v>
      </c>
      <c r="U210" s="18">
        <f>IF(O11=0,0,IF(O11&lt;-5,0,IF(O11&gt;29,70,LOOKUP(O11,{-5,-4,-3,-2,-1,0,1,2,3,4,5,6,7,8,9,10,11,12,13,14,15,16,17,18,19,20,21,22,23,24,25,26,27,28,29},{1,2,4,6,8,10,12,14,16,18,20,22,24,26,29,32,35,38,42,46,50,53,55,57,59,61,62,63,64,65,66,67,68,69,70}))))</f>
        <v>26</v>
      </c>
      <c r="V210" s="18">
        <f>IF(O11=0,0,IF(O11&lt;-3,0,IF(O11&gt;33,70,LOOKUP(O11,{-3,-2,-1,0,1,2,3,4,5,6,7,8,9,10,11,12,13,14,15,16,17,18,19,20,21,22,23,24,25,26,27,28,29,30,31,32,33},{1,2,3,4,5,6,7,9,11,13,15,17,20,23,26,29,32,35,38,41,44,47,50,52,54,56,58,60,62,63,64,65,66,67,68,69,70}))))</f>
        <v>17</v>
      </c>
      <c r="W210" s="18">
        <f t="shared" ref="W210:W238" si="67">IF(C11="м",X210,IF(C11="ж",Y210,"*"))</f>
        <v>26</v>
      </c>
      <c r="X210" s="18">
        <f>IF(O11=0,0,IF(O11&lt;-5,0,IF(O11&gt;31,70,LOOKUP(O11,{-5,-4,-3,-2,-1,0,1,2,3,4,5,6,7,8,9,10,11,12,13,14,15,16,17,18,19,20,21,22,23,24,25,26,27,28,29,30,31},{1,2,4,6,8,10,12,14,16,18,20,22,24,26,28,30,32,35,38,41,44,47,50,52,54,56,58,60,62,63,64,65,66,67,68,69,70}))))</f>
        <v>26</v>
      </c>
      <c r="Y210" s="18">
        <f>IF(O11=0,0,IF(O11&lt;-3,0,IF(O11&gt;35,70,LOOKUP(O11,{-3,-2,-1,0,1,2,3,4,5,6,7,8,9,10,11,12,13,14,15,16,17,18,19,20,21,22,23,24,25,26,27,28,29,30,31,32,33,34,35},{1,2,3,4,6,8,10,12,14,16,18,20,22,24,26,28,30,32,34,36,38,41,44,47,50,52,54,56,58,60,62,63,64,65,66,67,68,69,70}))))</f>
        <v>20</v>
      </c>
      <c r="Z210" s="18">
        <f t="shared" ref="Z210:Z238" si="68">IF(C11="м",AA210,IF(C11="ж",AB210,"*"))</f>
        <v>26</v>
      </c>
      <c r="AA210" s="18">
        <f>IF(O11=0,0,IF(O11&lt;-5,0,IF(O11&gt;31,70,LOOKUP(O11,{-5,-4,-3,-2,-1,0,1,2,3,4,5,6,7,8,9,10,11,12,13,14,15,16,17,18,19,20,21,22,23,24,25,26,27,28,29,30,31},{1,2,4,6,8,10,12,14,16,18,20,22,24,26,28,30,32,35,38,41,44,47,50,52,54,56,58,60,62,63,64,65,66,67,68,69,70}))))</f>
        <v>26</v>
      </c>
      <c r="AB210" s="18">
        <f>IF(O11=0,0,IF(O11&lt;-3,0,IF(O11&gt;35,70,LOOKUP(O11,{-3,-2,-1,0,1,2,3,4,5,6,7,8,9,10,11,12,13,14,15,16,17,18,19,20,21,22,23,24,25,26,27,28,29,30,31,32,33,34,35},{1,2,3,4,6,8,10,12,14,16,18,20,22,24,26,28,30,32,34,36,38,41,44,47,50,52,54,56,58,60,62,63,64,65,66,67,68,69,70}))))</f>
        <v>20</v>
      </c>
      <c r="AC210" s="18">
        <f t="shared" ref="AC210:AC238" si="69">IF(C11="м",AD210,IF(C11="ж",AE210,"*"))</f>
        <v>24</v>
      </c>
      <c r="AD210" s="18">
        <f>IF(O11=0,0,IF(O11&lt;-5,0,IF(O11&gt;32,70,LOOKUP(O11,{-5,-4,-3,-2,-1,0,1,2,3,4,5,6,7,8,9,10,11,12,13,14,15,16,17,18,19,20,21,22,23,24,25,26,27,28,29,30,31,32},{1,2,3,4,6,8,10,12,14,16,18,20,22,24,26,28,30,32,35,38,41,44,47,50,52,54,56,58,60,62,63,64,65,66,67,68,69,70}))))</f>
        <v>24</v>
      </c>
      <c r="AE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16</v>
      </c>
      <c r="AF210" s="18">
        <f t="shared" ref="AF210:AF238" si="70">IF(C11="м",AG210,IF(C11="ж",AH210,"*"))</f>
        <v>24</v>
      </c>
      <c r="AG210" s="18">
        <f>IF(O11=0,0,IF(O11&lt;-5,0,IF(O11&gt;32,70,LOOKUP(O11,{-5,-4,-3,-2,-1,0,1,2,3,4,5,6,7,8,9,10,11,12,13,14,15,16,17,18,19,20,21,22,23,24,25,26,27,28,29,30,31,32},{1,2,3,4,6,8,10,12,14,16,18,20,22,24,26,28,30,32,35,38,41,44,47,50,52,54,56,58,60,62,63,64,65,66,67,68,69,70}))))</f>
        <v>24</v>
      </c>
      <c r="AH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16</v>
      </c>
      <c r="AI210" s="18">
        <f t="shared" ref="AI210:AI238" si="71">IF(C11="м",AJ210,IF(C11="ж",AK210,"*"))</f>
        <v>22</v>
      </c>
      <c r="AJ210" s="18">
        <f>IF(O11=0,0,IF(O11&lt;-5,0,IF(O11&gt;32,70,LOOKUP(O11,{-5,-4,-3,-2,-1,0,1,2,3,4,5,6,7,8,9,10,11,12,13,14,15,16,17,18,19,20,21,22,23,24,25,26,27,28,29,30,31,32},{1,2,3,4,5,6,8,10,12,14,16,18,20,22,24,26,28,30,32,35,38,41,44,47,50,52,54,56,58,60,62,64,65,66,67,68,69,70}))))</f>
        <v>22</v>
      </c>
      <c r="AK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16</v>
      </c>
      <c r="AL210" s="18">
        <f t="shared" ref="AL210:AL238" si="72">IF(C11&gt;=17,AI210,"*")</f>
        <v>22</v>
      </c>
    </row>
    <row r="211" spans="3:38" ht="12.75" hidden="1" x14ac:dyDescent="0.2">
      <c r="C211" s="15"/>
      <c r="D211" s="16"/>
      <c r="E211" s="18">
        <f t="shared" si="61"/>
        <v>69</v>
      </c>
      <c r="F211" s="18">
        <f>IF(O12=0,0,IF(O12&lt;-6,0,IF(O12&gt;13,70,LOOKUP(O12,{-6,-5,-4,-3,-2,-1,0,1,2,3,4,5,6,7,8,9,10,11,12,13},{20,28,33,36,41,45,50,54,57,60,62,63,64,65,66,67,68,69,69,70}))))</f>
        <v>69</v>
      </c>
      <c r="G211" s="18">
        <f>IF(O12=0,0,IF(O12&lt;-4,0,IF(O12&gt;16,70,LOOKUP(O12,{-4,-3,-2,-1,0,1,2,3,4,5,6,7,8,9,10,11,12,13,14,15,16},{23,26,29,32,35,38,42,46,50,53,56,58,60,62,64,65,66,67,68,69,70}))))</f>
        <v>65</v>
      </c>
      <c r="H211" s="18">
        <f t="shared" si="62"/>
        <v>67</v>
      </c>
      <c r="I211" s="18">
        <f>IF(O12=0,0,IF(O12&lt;-4,0,IF(O12&gt;15,70,LOOKUP(O12,{-4,-3,-2,-1,0,1,2,3,4,5,6,7,8,9,10,11,12,13,14,15,16,17,18,19,20,21,22,23,24,25,26,27},{30,34,38,42,46,50,53,56,58,60,62,63,64,65,66,67,68,69,69,70}))))</f>
        <v>67</v>
      </c>
      <c r="J211" s="18">
        <f>IF(O12=0,0,IF(O12&lt;-2,0,IF(O12&gt;18,70,LOOKUP(O12,{-2,-1,0,1,2,3,4,5,6,7,8,9,10,11,12,13,14,15,16,17,18},{23,26,29,32,35,38,42,46,50,53,56,58,60,62,64,65,66,67,68,69,70}))))</f>
        <v>62</v>
      </c>
      <c r="K211" s="18">
        <f t="shared" si="63"/>
        <v>63</v>
      </c>
      <c r="L211" s="18">
        <f>IF(O12=0,0,IF(O12&lt;-4,0,IF(O12&gt;19,70,LOOKUP(O12,{-4,-3,-2,-1,0,1,2,3,4,5,6,7,8,9,10,11,12,13,14,15,16,17,18,19},{14,18,22,26,30,34,38,42,46,50,53,56,58,60,62,63,64,65,66,67,68,69,69,70}))))</f>
        <v>63</v>
      </c>
      <c r="M211" s="18">
        <f>IF(O12=0,0,IF(O12&lt;-2,0,IF(O12&gt;22,70,LOOKUP(O12,{-2,-1,0,1,2,3,4,5,6,7,8,9,10,11,12,13,14,15,16,17,18,19,20,21,22},{11,14,17,20,23,26,29,32,35,38,42,46,50,53,56,58,60,62,64,65,66,67,68,69,70}))))</f>
        <v>53</v>
      </c>
      <c r="N211" s="18">
        <f t="shared" si="64"/>
        <v>56</v>
      </c>
      <c r="O211" s="18">
        <f>IF(O12=0,0,IF(O12&lt;-4,0,IF(O12&gt;23,70,LOOKUP(O12,{-4,-3,-2,-1,0,1,2,3,4,5,6,7,8,9,10,11,12,13,14,15,16,17,18,19,20,21,22,23},{1,4,7,10,14,18,22,26,30,34,38,42,46,50,53,56,58,60,62,63,64,65,66,67,68,69,69,70}))))</f>
        <v>56</v>
      </c>
      <c r="P211" s="18">
        <f>IF(O12=0,0,IF(O12&lt;-2,0,IF(O12&gt;26,70,LOOKUP(O12,{-2,-1,0,1,2,3,4,5,6,7,8,9,10,11,12,13,14,15,16,17,18,19,20,21,22,23,24,25,26},{1,3,5,8,11,14,17,20,23,26,29,32,35,38,42,46,50,53,56,58,60,62,64,65,66,67,68,69,70}))))</f>
        <v>38</v>
      </c>
      <c r="Q211" s="18">
        <f t="shared" si="65"/>
        <v>46</v>
      </c>
      <c r="R211" s="18">
        <f>IF(O12=0,0,IF(O12&lt;-4,0,IF(O12&gt;27,70,LOOKUP(O12,{-4,-3,-2,-1,0,1,2,3,4,5,6,7,8,9,10,11,12,13,14,15,16,17,18,19,20,21,22,23,24,25,26,27},{1,3,5,7,9,12,15,18,21,24,27,30,34,38,42,46,50,53,55,57,59,61,62,63,64,65,66,67,68,69,69,70}))))</f>
        <v>46</v>
      </c>
      <c r="S211" s="18">
        <f>IF(O12=0,0,IF(O12&lt;-2,0,IF(O12&gt;30,70,LOOKUP(O12,{-2,-1,0,1,2,3,4,5,6,7,8,9,10,11,12,13,14,15,16,17,18,19,20,21,22,23,24,25,26,27,28,29,30},{1,2,3,5,7,9,11,13,15,18,21,24,27,30,33,36,39,42,46,50,53,55,57,59,61,63,64,65,66,67,68,69,70}))))</f>
        <v>30</v>
      </c>
      <c r="T211" s="18">
        <f t="shared" si="66"/>
        <v>35</v>
      </c>
      <c r="U211" s="18">
        <f>IF(O12=0,0,IF(O12&lt;-5,0,IF(O12&gt;29,70,LOOKUP(O12,{-5,-4,-3,-2,-1,0,1,2,3,4,5,6,7,8,9,10,11,12,13,14,15,16,17,18,19,20,21,22,23,24,25,26,27,28,29},{1,2,4,6,8,10,12,14,16,18,20,22,24,26,29,32,35,38,42,46,50,53,55,57,59,61,62,63,64,65,66,67,68,69,70}))))</f>
        <v>35</v>
      </c>
      <c r="V211" s="18">
        <f>IF(O12=0,0,IF(O12&lt;-3,0,IF(O12&gt;33,70,LOOKUP(O12,{-3,-2,-1,0,1,2,3,4,5,6,7,8,9,10,11,12,13,14,15,16,17,18,19,20,21,22,23,24,25,26,27,28,29,30,31,32,33},{1,2,3,4,5,6,7,9,11,13,15,17,20,23,26,29,32,35,38,41,44,47,50,52,54,56,58,60,62,63,64,65,66,67,68,69,70}))))</f>
        <v>26</v>
      </c>
      <c r="W211" s="18">
        <f t="shared" si="67"/>
        <v>32</v>
      </c>
      <c r="X211" s="18">
        <f>IF(O12=0,0,IF(O12&lt;-5,0,IF(O12&gt;31,70,LOOKUP(O12,{-5,-4,-3,-2,-1,0,1,2,3,4,5,6,7,8,9,10,11,12,13,14,15,16,17,18,19,20,21,22,23,24,25,26,27,28,29,30,31},{1,2,4,6,8,10,12,14,16,18,20,22,24,26,28,30,32,35,38,41,44,47,50,52,54,56,58,60,62,63,64,65,66,67,68,69,70}))))</f>
        <v>32</v>
      </c>
      <c r="Y211" s="18">
        <f>IF(O12=0,0,IF(O12&lt;-3,0,IF(O12&gt;35,70,LOOKUP(O12,{-3,-2,-1,0,1,2,3,4,5,6,7,8,9,10,11,12,13,14,15,16,17,18,19,20,21,22,23,24,25,26,27,28,29,30,31,32,33,34,35},{1,2,3,4,6,8,10,12,14,16,18,20,22,24,26,28,30,32,34,36,38,41,44,47,50,52,54,56,58,60,62,63,64,65,66,67,68,69,70}))))</f>
        <v>26</v>
      </c>
      <c r="Z211" s="18">
        <f t="shared" si="68"/>
        <v>32</v>
      </c>
      <c r="AA211" s="18">
        <f>IF(O12=0,0,IF(O12&lt;-5,0,IF(O12&gt;31,70,LOOKUP(O12,{-5,-4,-3,-2,-1,0,1,2,3,4,5,6,7,8,9,10,11,12,13,14,15,16,17,18,19,20,21,22,23,24,25,26,27,28,29,30,31},{1,2,4,6,8,10,12,14,16,18,20,22,24,26,28,30,32,35,38,41,44,47,50,52,54,56,58,60,62,63,64,65,66,67,68,69,70}))))</f>
        <v>32</v>
      </c>
      <c r="AB211" s="18">
        <f>IF(O12=0,0,IF(O12&lt;-3,0,IF(O12&gt;35,70,LOOKUP(O12,{-3,-2,-1,0,1,2,3,4,5,6,7,8,9,10,11,12,13,14,15,16,17,18,19,20,21,22,23,24,25,26,27,28,29,30,31,32,33,34,35},{1,2,3,4,6,8,10,12,14,16,18,20,22,24,26,28,30,32,34,36,38,41,44,47,50,52,54,56,58,60,62,63,64,65,66,67,68,69,70}))))</f>
        <v>26</v>
      </c>
      <c r="AC211" s="18">
        <f t="shared" si="69"/>
        <v>30</v>
      </c>
      <c r="AD211" s="18">
        <f>IF(O12=0,0,IF(O12&lt;-5,0,IF(O12&gt;32,70,LOOKUP(O12,{-5,-4,-3,-2,-1,0,1,2,3,4,5,6,7,8,9,10,11,12,13,14,15,16,17,18,19,20,21,22,23,24,25,26,27,28,29,30,31,32},{1,2,3,4,6,8,10,12,14,16,18,20,22,24,26,28,30,32,35,38,41,44,47,50,52,54,56,58,60,62,63,64,65,66,67,68,69,70}))))</f>
        <v>30</v>
      </c>
      <c r="AE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22</v>
      </c>
      <c r="AF211" s="18">
        <f t="shared" si="70"/>
        <v>30</v>
      </c>
      <c r="AG211" s="18">
        <f>IF(O12=0,0,IF(O12&lt;-5,0,IF(O12&gt;32,70,LOOKUP(O12,{-5,-4,-3,-2,-1,0,1,2,3,4,5,6,7,8,9,10,11,12,13,14,15,16,17,18,19,20,21,22,23,24,25,26,27,28,29,30,31,32},{1,2,3,4,6,8,10,12,14,16,18,20,22,24,26,28,30,32,35,38,41,44,47,50,52,54,56,58,60,62,63,64,65,66,67,68,69,70}))))</f>
        <v>30</v>
      </c>
      <c r="AH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22</v>
      </c>
      <c r="AI211" s="18">
        <f t="shared" si="71"/>
        <v>28</v>
      </c>
      <c r="AJ211" s="18">
        <f>IF(O12=0,0,IF(O12&lt;-5,0,IF(O12&gt;32,70,LOOKUP(O12,{-5,-4,-3,-2,-1,0,1,2,3,4,5,6,7,8,9,10,11,12,13,14,15,16,17,18,19,20,21,22,23,24,25,26,27,28,29,30,31,32},{1,2,3,4,5,6,8,10,12,14,16,18,20,22,24,26,28,30,32,35,38,41,44,47,50,52,54,56,58,60,62,64,65,66,67,68,69,70}))))</f>
        <v>28</v>
      </c>
      <c r="AK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22</v>
      </c>
      <c r="AL211" s="18">
        <f t="shared" si="72"/>
        <v>28</v>
      </c>
    </row>
    <row r="212" spans="3:38" ht="12.75" hidden="1" x14ac:dyDescent="0.2">
      <c r="C212" s="15"/>
      <c r="D212" s="16"/>
      <c r="E212" s="18">
        <f t="shared" si="61"/>
        <v>69</v>
      </c>
      <c r="F212" s="18">
        <f>IF(O13=0,0,IF(O13&lt;-6,0,IF(O13&gt;13,70,LOOKUP(O13,{-6,-5,-4,-3,-2,-1,0,1,2,3,4,5,6,7,8,9,10,11,12,13},{20,28,33,36,41,45,50,54,57,60,62,63,64,65,66,67,68,69,69,70}))))</f>
        <v>69</v>
      </c>
      <c r="G212" s="18">
        <f>IF(O13=0,0,IF(O13&lt;-4,0,IF(O13&gt;16,70,LOOKUP(O13,{-4,-3,-2,-1,0,1,2,3,4,5,6,7,8,9,10,11,12,13,14,15,16},{23,26,29,32,35,38,42,46,50,53,56,58,60,62,64,65,66,67,68,69,70}))))</f>
        <v>66</v>
      </c>
      <c r="H212" s="18">
        <f t="shared" si="62"/>
        <v>68</v>
      </c>
      <c r="I212" s="18">
        <f>IF(O13=0,0,IF(O13&lt;-4,0,IF(O13&gt;15,70,LOOKUP(O13,{-4,-3,-2,-1,0,1,2,3,4,5,6,7,8,9,10,11,12,13,14,15,16,17,18,19,20,21,22,23,24,25,26,27},{30,34,38,42,46,50,53,56,58,60,62,63,64,65,66,67,68,69,69,70}))))</f>
        <v>68</v>
      </c>
      <c r="J212" s="18">
        <f>IF(O13=0,0,IF(O13&lt;-2,0,IF(O13&gt;18,70,LOOKUP(O13,{-2,-1,0,1,2,3,4,5,6,7,8,9,10,11,12,13,14,15,16,17,18},{23,26,29,32,35,38,42,46,50,53,56,58,60,62,64,65,66,67,68,69,70}))))</f>
        <v>64</v>
      </c>
      <c r="K212" s="18">
        <f t="shared" si="63"/>
        <v>64</v>
      </c>
      <c r="L212" s="18">
        <f>IF(O13=0,0,IF(O13&lt;-4,0,IF(O13&gt;19,70,LOOKUP(O13,{-4,-3,-2,-1,0,1,2,3,4,5,6,7,8,9,10,11,12,13,14,15,16,17,18,19},{14,18,22,26,30,34,38,42,46,50,53,56,58,60,62,63,64,65,66,67,68,69,69,70}))))</f>
        <v>64</v>
      </c>
      <c r="M212" s="18">
        <f>IF(O13=0,0,IF(O13&lt;-2,0,IF(O13&gt;22,70,LOOKUP(O13,{-2,-1,0,1,2,3,4,5,6,7,8,9,10,11,12,13,14,15,16,17,18,19,20,21,22},{11,14,17,20,23,26,29,32,35,38,42,46,50,53,56,58,60,62,64,65,66,67,68,69,70}))))</f>
        <v>56</v>
      </c>
      <c r="N212" s="18">
        <f t="shared" si="64"/>
        <v>58</v>
      </c>
      <c r="O212" s="18">
        <f>IF(O13=0,0,IF(O13&lt;-4,0,IF(O13&gt;23,70,LOOKUP(O13,{-4,-3,-2,-1,0,1,2,3,4,5,6,7,8,9,10,11,12,13,14,15,16,17,18,19,20,21,22,23},{1,4,7,10,14,18,22,26,30,34,38,42,46,50,53,56,58,60,62,63,64,65,66,67,68,69,69,70}))))</f>
        <v>58</v>
      </c>
      <c r="P212" s="18">
        <f>IF(O13=0,0,IF(O13&lt;-2,0,IF(O13&gt;26,70,LOOKUP(O13,{-2,-1,0,1,2,3,4,5,6,7,8,9,10,11,12,13,14,15,16,17,18,19,20,21,22,23,24,25,26},{1,3,5,8,11,14,17,20,23,26,29,32,35,38,42,46,50,53,56,58,60,62,64,65,66,67,68,69,70}))))</f>
        <v>42</v>
      </c>
      <c r="Q212" s="18">
        <f t="shared" si="65"/>
        <v>50</v>
      </c>
      <c r="R212" s="18">
        <f>IF(O13=0,0,IF(O13&lt;-4,0,IF(O13&gt;27,70,LOOKUP(O13,{-4,-3,-2,-1,0,1,2,3,4,5,6,7,8,9,10,11,12,13,14,15,16,17,18,19,20,21,22,23,24,25,26,27},{1,3,5,7,9,12,15,18,21,24,27,30,34,38,42,46,50,53,55,57,59,61,62,63,64,65,66,67,68,69,69,70}))))</f>
        <v>50</v>
      </c>
      <c r="S212" s="18">
        <f>IF(O13=0,0,IF(O13&lt;-2,0,IF(O13&gt;30,70,LOOKUP(O13,{-2,-1,0,1,2,3,4,5,6,7,8,9,10,11,12,13,14,15,16,17,18,19,20,21,22,23,24,25,26,27,28,29,30},{1,2,3,5,7,9,11,13,15,18,21,24,27,30,33,36,39,42,46,50,53,55,57,59,61,63,64,65,66,67,68,69,70}))))</f>
        <v>33</v>
      </c>
      <c r="T212" s="18">
        <f t="shared" si="66"/>
        <v>38</v>
      </c>
      <c r="U212" s="18">
        <f>IF(O13=0,0,IF(O13&lt;-5,0,IF(O13&gt;29,70,LOOKUP(O13,{-5,-4,-3,-2,-1,0,1,2,3,4,5,6,7,8,9,10,11,12,13,14,15,16,17,18,19,20,21,22,23,24,25,26,27,28,29},{1,2,4,6,8,10,12,14,16,18,20,22,24,26,29,32,35,38,42,46,50,53,55,57,59,61,62,63,64,65,66,67,68,69,70}))))</f>
        <v>38</v>
      </c>
      <c r="V212" s="18">
        <f>IF(O13=0,0,IF(O13&lt;-3,0,IF(O13&gt;33,70,LOOKUP(O13,{-3,-2,-1,0,1,2,3,4,5,6,7,8,9,10,11,12,13,14,15,16,17,18,19,20,21,22,23,24,25,26,27,28,29,30,31,32,33},{1,2,3,4,5,6,7,9,11,13,15,17,20,23,26,29,32,35,38,41,44,47,50,52,54,56,58,60,62,63,64,65,66,67,68,69,70}))))</f>
        <v>29</v>
      </c>
      <c r="W212" s="18">
        <f t="shared" si="67"/>
        <v>35</v>
      </c>
      <c r="X212" s="18">
        <f>IF(O13=0,0,IF(O13&lt;-5,0,IF(O13&gt;31,70,LOOKUP(O13,{-5,-4,-3,-2,-1,0,1,2,3,4,5,6,7,8,9,10,11,12,13,14,15,16,17,18,19,20,21,22,23,24,25,26,27,28,29,30,31},{1,2,4,6,8,10,12,14,16,18,20,22,24,26,28,30,32,35,38,41,44,47,50,52,54,56,58,60,62,63,64,65,66,67,68,69,70}))))</f>
        <v>35</v>
      </c>
      <c r="Y212" s="18">
        <f>IF(O13=0,0,IF(O13&lt;-3,0,IF(O13&gt;35,70,LOOKUP(O13,{-3,-2,-1,0,1,2,3,4,5,6,7,8,9,10,11,12,13,14,15,16,17,18,19,20,21,22,23,24,25,26,27,28,29,30,31,32,33,34,35},{1,2,3,4,6,8,10,12,14,16,18,20,22,24,26,28,30,32,34,36,38,41,44,47,50,52,54,56,58,60,62,63,64,65,66,67,68,69,70}))))</f>
        <v>28</v>
      </c>
      <c r="Z212" s="18">
        <f t="shared" si="68"/>
        <v>35</v>
      </c>
      <c r="AA212" s="18">
        <f>IF(O13=0,0,IF(O13&lt;-5,0,IF(O13&gt;31,70,LOOKUP(O13,{-5,-4,-3,-2,-1,0,1,2,3,4,5,6,7,8,9,10,11,12,13,14,15,16,17,18,19,20,21,22,23,24,25,26,27,28,29,30,31},{1,2,4,6,8,10,12,14,16,18,20,22,24,26,28,30,32,35,38,41,44,47,50,52,54,56,58,60,62,63,64,65,66,67,68,69,70}))))</f>
        <v>35</v>
      </c>
      <c r="AB212" s="18">
        <f>IF(O13=0,0,IF(O13&lt;-3,0,IF(O13&gt;35,70,LOOKUP(O13,{-3,-2,-1,0,1,2,3,4,5,6,7,8,9,10,11,12,13,14,15,16,17,18,19,20,21,22,23,24,25,26,27,28,29,30,31,32,33,34,35},{1,2,3,4,6,8,10,12,14,16,18,20,22,24,26,28,30,32,34,36,38,41,44,47,50,52,54,56,58,60,62,63,64,65,66,67,68,69,70}))))</f>
        <v>28</v>
      </c>
      <c r="AC212" s="18">
        <f t="shared" si="69"/>
        <v>32</v>
      </c>
      <c r="AD212" s="18">
        <f>IF(O13=0,0,IF(O13&lt;-5,0,IF(O13&gt;32,70,LOOKUP(O13,{-5,-4,-3,-2,-1,0,1,2,3,4,5,6,7,8,9,10,11,12,13,14,15,16,17,18,19,20,21,22,23,24,25,26,27,28,29,30,31,32},{1,2,3,4,6,8,10,12,14,16,18,20,22,24,26,28,30,32,35,38,41,44,47,50,52,54,56,58,60,62,63,64,65,66,67,68,69,70}))))</f>
        <v>32</v>
      </c>
      <c r="AE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24</v>
      </c>
      <c r="AF212" s="18">
        <f t="shared" si="70"/>
        <v>32</v>
      </c>
      <c r="AG212" s="18">
        <f>IF(O13=0,0,IF(O13&lt;-5,0,IF(O13&gt;32,70,LOOKUP(O13,{-5,-4,-3,-2,-1,0,1,2,3,4,5,6,7,8,9,10,11,12,13,14,15,16,17,18,19,20,21,22,23,24,25,26,27,28,29,30,31,32},{1,2,3,4,6,8,10,12,14,16,18,20,22,24,26,28,30,32,35,38,41,44,47,50,52,54,56,58,60,62,63,64,65,66,67,68,69,70}))))</f>
        <v>32</v>
      </c>
      <c r="AH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24</v>
      </c>
      <c r="AI212" s="18">
        <f t="shared" si="71"/>
        <v>30</v>
      </c>
      <c r="AJ212" s="18">
        <f>IF(O13=0,0,IF(O13&lt;-5,0,IF(O13&gt;32,70,LOOKUP(O13,{-5,-4,-3,-2,-1,0,1,2,3,4,5,6,7,8,9,10,11,12,13,14,15,16,17,18,19,20,21,22,23,24,25,26,27,28,29,30,31,32},{1,2,3,4,5,6,8,10,12,14,16,18,20,22,24,26,28,30,32,35,38,41,44,47,50,52,54,56,58,60,62,64,65,66,67,68,69,70}))))</f>
        <v>30</v>
      </c>
      <c r="AK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24</v>
      </c>
      <c r="AL212" s="18">
        <f t="shared" si="72"/>
        <v>30</v>
      </c>
    </row>
    <row r="213" spans="3:38" ht="12.75" hidden="1" x14ac:dyDescent="0.2">
      <c r="C213" s="15"/>
      <c r="D213" s="16"/>
      <c r="E213" s="18">
        <f t="shared" si="61"/>
        <v>69</v>
      </c>
      <c r="F213" s="18">
        <f>IF(O14=0,0,IF(O14&lt;-6,0,IF(O14&gt;13,70,LOOKUP(O14,{-6,-5,-4,-3,-2,-1,0,1,2,3,4,5,6,7,8,9,10,11,12,13},{20,28,33,36,41,45,50,54,57,60,62,63,64,65,66,67,68,69,69,70}))))</f>
        <v>69</v>
      </c>
      <c r="G213" s="18">
        <f>IF(O14=0,0,IF(O14&lt;-4,0,IF(O14&gt;16,70,LOOKUP(O14,{-4,-3,-2,-1,0,1,2,3,4,5,6,7,8,9,10,11,12,13,14,15,16},{23,26,29,32,35,38,42,46,50,53,56,58,60,62,64,65,66,67,68,69,70}))))</f>
        <v>66</v>
      </c>
      <c r="H213" s="18">
        <f t="shared" si="62"/>
        <v>68</v>
      </c>
      <c r="I213" s="18">
        <f>IF(O14=0,0,IF(O14&lt;-4,0,IF(O14&gt;15,70,LOOKUP(O14,{-4,-3,-2,-1,0,1,2,3,4,5,6,7,8,9,10,11,12,13,14,15,16,17,18,19,20,21,22,23,24,25,26,27},{30,34,38,42,46,50,53,56,58,60,62,63,64,65,66,67,68,69,69,70}))))</f>
        <v>68</v>
      </c>
      <c r="J213" s="18">
        <f>IF(O14=0,0,IF(O14&lt;-2,0,IF(O14&gt;18,70,LOOKUP(O14,{-2,-1,0,1,2,3,4,5,6,7,8,9,10,11,12,13,14,15,16,17,18},{23,26,29,32,35,38,42,46,50,53,56,58,60,62,64,65,66,67,68,69,70}))))</f>
        <v>64</v>
      </c>
      <c r="K213" s="18">
        <f t="shared" si="63"/>
        <v>64</v>
      </c>
      <c r="L213" s="18">
        <f>IF(O14=0,0,IF(O14&lt;-4,0,IF(O14&gt;19,70,LOOKUP(O14,{-4,-3,-2,-1,0,1,2,3,4,5,6,7,8,9,10,11,12,13,14,15,16,17,18,19},{14,18,22,26,30,34,38,42,46,50,53,56,58,60,62,63,64,65,66,67,68,69,69,70}))))</f>
        <v>64</v>
      </c>
      <c r="M213" s="18">
        <f>IF(O14=0,0,IF(O14&lt;-2,0,IF(O14&gt;22,70,LOOKUP(O14,{-2,-1,0,1,2,3,4,5,6,7,8,9,10,11,12,13,14,15,16,17,18,19,20,21,22},{11,14,17,20,23,26,29,32,35,38,42,46,50,53,56,58,60,62,64,65,66,67,68,69,70}))))</f>
        <v>56</v>
      </c>
      <c r="N213" s="18">
        <f t="shared" si="64"/>
        <v>58</v>
      </c>
      <c r="O213" s="18">
        <f>IF(O14=0,0,IF(O14&lt;-4,0,IF(O14&gt;23,70,LOOKUP(O14,{-4,-3,-2,-1,0,1,2,3,4,5,6,7,8,9,10,11,12,13,14,15,16,17,18,19,20,21,22,23},{1,4,7,10,14,18,22,26,30,34,38,42,46,50,53,56,58,60,62,63,64,65,66,67,68,69,69,70}))))</f>
        <v>58</v>
      </c>
      <c r="P213" s="18">
        <f>IF(O14=0,0,IF(O14&lt;-2,0,IF(O14&gt;26,70,LOOKUP(O14,{-2,-1,0,1,2,3,4,5,6,7,8,9,10,11,12,13,14,15,16,17,18,19,20,21,22,23,24,25,26},{1,3,5,8,11,14,17,20,23,26,29,32,35,38,42,46,50,53,56,58,60,62,64,65,66,67,68,69,70}))))</f>
        <v>42</v>
      </c>
      <c r="Q213" s="18">
        <f t="shared" si="65"/>
        <v>50</v>
      </c>
      <c r="R213" s="18">
        <f>IF(O14=0,0,IF(O14&lt;-4,0,IF(O14&gt;27,70,LOOKUP(O14,{-4,-3,-2,-1,0,1,2,3,4,5,6,7,8,9,10,11,12,13,14,15,16,17,18,19,20,21,22,23,24,25,26,27},{1,3,5,7,9,12,15,18,21,24,27,30,34,38,42,46,50,53,55,57,59,61,62,63,64,65,66,67,68,69,69,70}))))</f>
        <v>50</v>
      </c>
      <c r="S213" s="18">
        <f>IF(O14=0,0,IF(O14&lt;-2,0,IF(O14&gt;30,70,LOOKUP(O14,{-2,-1,0,1,2,3,4,5,6,7,8,9,10,11,12,13,14,15,16,17,18,19,20,21,22,23,24,25,26,27,28,29,30},{1,2,3,5,7,9,11,13,15,18,21,24,27,30,33,36,39,42,46,50,53,55,57,59,61,63,64,65,66,67,68,69,70}))))</f>
        <v>33</v>
      </c>
      <c r="T213" s="18">
        <f t="shared" si="66"/>
        <v>38</v>
      </c>
      <c r="U213" s="18">
        <f>IF(O14=0,0,IF(O14&lt;-5,0,IF(O14&gt;29,70,LOOKUP(O14,{-5,-4,-3,-2,-1,0,1,2,3,4,5,6,7,8,9,10,11,12,13,14,15,16,17,18,19,20,21,22,23,24,25,26,27,28,29},{1,2,4,6,8,10,12,14,16,18,20,22,24,26,29,32,35,38,42,46,50,53,55,57,59,61,62,63,64,65,66,67,68,69,70}))))</f>
        <v>38</v>
      </c>
      <c r="V213" s="18">
        <f>IF(O14=0,0,IF(O14&lt;-3,0,IF(O14&gt;33,70,LOOKUP(O14,{-3,-2,-1,0,1,2,3,4,5,6,7,8,9,10,11,12,13,14,15,16,17,18,19,20,21,22,23,24,25,26,27,28,29,30,31,32,33},{1,2,3,4,5,6,7,9,11,13,15,17,20,23,26,29,32,35,38,41,44,47,50,52,54,56,58,60,62,63,64,65,66,67,68,69,70}))))</f>
        <v>29</v>
      </c>
      <c r="W213" s="18">
        <f t="shared" si="67"/>
        <v>35</v>
      </c>
      <c r="X213" s="18">
        <f>IF(O14=0,0,IF(O14&lt;-5,0,IF(O14&gt;31,70,LOOKUP(O14,{-5,-4,-3,-2,-1,0,1,2,3,4,5,6,7,8,9,10,11,12,13,14,15,16,17,18,19,20,21,22,23,24,25,26,27,28,29,30,31},{1,2,4,6,8,10,12,14,16,18,20,22,24,26,28,30,32,35,38,41,44,47,50,52,54,56,58,60,62,63,64,65,66,67,68,69,70}))))</f>
        <v>35</v>
      </c>
      <c r="Y213" s="18">
        <f>IF(O14=0,0,IF(O14&lt;-3,0,IF(O14&gt;35,70,LOOKUP(O14,{-3,-2,-1,0,1,2,3,4,5,6,7,8,9,10,11,12,13,14,15,16,17,18,19,20,21,22,23,24,25,26,27,28,29,30,31,32,33,34,35},{1,2,3,4,6,8,10,12,14,16,18,20,22,24,26,28,30,32,34,36,38,41,44,47,50,52,54,56,58,60,62,63,64,65,66,67,68,69,70}))))</f>
        <v>28</v>
      </c>
      <c r="Z213" s="18">
        <f t="shared" si="68"/>
        <v>35</v>
      </c>
      <c r="AA213" s="18">
        <f>IF(O14=0,0,IF(O14&lt;-5,0,IF(O14&gt;31,70,LOOKUP(O14,{-5,-4,-3,-2,-1,0,1,2,3,4,5,6,7,8,9,10,11,12,13,14,15,16,17,18,19,20,21,22,23,24,25,26,27,28,29,30,31},{1,2,4,6,8,10,12,14,16,18,20,22,24,26,28,30,32,35,38,41,44,47,50,52,54,56,58,60,62,63,64,65,66,67,68,69,70}))))</f>
        <v>35</v>
      </c>
      <c r="AB213" s="18">
        <f>IF(O14=0,0,IF(O14&lt;-3,0,IF(O14&gt;35,70,LOOKUP(O14,{-3,-2,-1,0,1,2,3,4,5,6,7,8,9,10,11,12,13,14,15,16,17,18,19,20,21,22,23,24,25,26,27,28,29,30,31,32,33,34,35},{1,2,3,4,6,8,10,12,14,16,18,20,22,24,26,28,30,32,34,36,38,41,44,47,50,52,54,56,58,60,62,63,64,65,66,67,68,69,70}))))</f>
        <v>28</v>
      </c>
      <c r="AC213" s="18">
        <f t="shared" si="69"/>
        <v>32</v>
      </c>
      <c r="AD213" s="18">
        <f>IF(O14=0,0,IF(O14&lt;-5,0,IF(O14&gt;32,70,LOOKUP(O14,{-5,-4,-3,-2,-1,0,1,2,3,4,5,6,7,8,9,10,11,12,13,14,15,16,17,18,19,20,21,22,23,24,25,26,27,28,29,30,31,32},{1,2,3,4,6,8,10,12,14,16,18,20,22,24,26,28,30,32,35,38,41,44,47,50,52,54,56,58,60,62,63,64,65,66,67,68,69,70}))))</f>
        <v>32</v>
      </c>
      <c r="AE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24</v>
      </c>
      <c r="AF213" s="18">
        <f t="shared" si="70"/>
        <v>32</v>
      </c>
      <c r="AG213" s="18">
        <f>IF(O14=0,0,IF(O14&lt;-5,0,IF(O14&gt;32,70,LOOKUP(O14,{-5,-4,-3,-2,-1,0,1,2,3,4,5,6,7,8,9,10,11,12,13,14,15,16,17,18,19,20,21,22,23,24,25,26,27,28,29,30,31,32},{1,2,3,4,6,8,10,12,14,16,18,20,22,24,26,28,30,32,35,38,41,44,47,50,52,54,56,58,60,62,63,64,65,66,67,68,69,70}))))</f>
        <v>32</v>
      </c>
      <c r="AH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24</v>
      </c>
      <c r="AI213" s="18">
        <f t="shared" si="71"/>
        <v>30</v>
      </c>
      <c r="AJ213" s="18">
        <f>IF(O14=0,0,IF(O14&lt;-5,0,IF(O14&gt;32,70,LOOKUP(O14,{-5,-4,-3,-2,-1,0,1,2,3,4,5,6,7,8,9,10,11,12,13,14,15,16,17,18,19,20,21,22,23,24,25,26,27,28,29,30,31,32},{1,2,3,4,5,6,8,10,12,14,16,18,20,22,24,26,28,30,32,35,38,41,44,47,50,52,54,56,58,60,62,64,65,66,67,68,69,70}))))</f>
        <v>30</v>
      </c>
      <c r="AK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24</v>
      </c>
      <c r="AL213" s="18">
        <f t="shared" si="72"/>
        <v>30</v>
      </c>
    </row>
    <row r="214" spans="3:38" ht="12.75" hidden="1" x14ac:dyDescent="0.2">
      <c r="C214" s="15"/>
      <c r="D214" s="16"/>
      <c r="E214" s="18">
        <f t="shared" si="61"/>
        <v>70</v>
      </c>
      <c r="F214" s="18">
        <f>IF(O15=0,0,IF(O15&lt;-6,0,IF(O15&gt;13,70,LOOKUP(O15,{-6,-5,-4,-3,-2,-1,0,1,2,3,4,5,6,7,8,9,10,11,12,13},{20,28,33,36,41,45,50,54,57,60,62,63,64,65,66,67,68,69,69,70}))))</f>
        <v>70</v>
      </c>
      <c r="G214" s="18">
        <f>IF(O15=0,0,IF(O15&lt;-4,0,IF(O15&gt;16,70,LOOKUP(O15,{-4,-3,-2,-1,0,1,2,3,4,5,6,7,8,9,10,11,12,13,14,15,16},{23,26,29,32,35,38,42,46,50,53,56,58,60,62,64,65,66,67,68,69,70}))))</f>
        <v>69</v>
      </c>
      <c r="H214" s="18">
        <f t="shared" si="62"/>
        <v>70</v>
      </c>
      <c r="I214" s="18">
        <f>IF(O15=0,0,IF(O15&lt;-4,0,IF(O15&gt;15,70,LOOKUP(O15,{-4,-3,-2,-1,0,1,2,3,4,5,6,7,8,9,10,11,12,13,14,15,16,17,18,19,20,21,22,23,24,25,26,27},{30,34,38,42,46,50,53,56,58,60,62,63,64,65,66,67,68,69,69,70}))))</f>
        <v>70</v>
      </c>
      <c r="J214" s="18">
        <f>IF(O15=0,0,IF(O15&lt;-2,0,IF(O15&gt;18,70,LOOKUP(O15,{-2,-1,0,1,2,3,4,5,6,7,8,9,10,11,12,13,14,15,16,17,18},{23,26,29,32,35,38,42,46,50,53,56,58,60,62,64,65,66,67,68,69,70}))))</f>
        <v>67</v>
      </c>
      <c r="K214" s="18">
        <f t="shared" si="63"/>
        <v>67</v>
      </c>
      <c r="L214" s="18">
        <f>IF(O15=0,0,IF(O15&lt;-4,0,IF(O15&gt;19,70,LOOKUP(O15,{-4,-3,-2,-1,0,1,2,3,4,5,6,7,8,9,10,11,12,13,14,15,16,17,18,19},{14,18,22,26,30,34,38,42,46,50,53,56,58,60,62,63,64,65,66,67,68,69,69,70}))))</f>
        <v>67</v>
      </c>
      <c r="M214" s="18">
        <f>IF(O15=0,0,IF(O15&lt;-2,0,IF(O15&gt;22,70,LOOKUP(O15,{-2,-1,0,1,2,3,4,5,6,7,8,9,10,11,12,13,14,15,16,17,18,19,20,21,22},{11,14,17,20,23,26,29,32,35,38,42,46,50,53,56,58,60,62,64,65,66,67,68,69,70}))))</f>
        <v>62</v>
      </c>
      <c r="N214" s="18">
        <f t="shared" si="64"/>
        <v>63</v>
      </c>
      <c r="O214" s="18">
        <f>IF(O15=0,0,IF(O15&lt;-4,0,IF(O15&gt;23,70,LOOKUP(O15,{-4,-3,-2,-1,0,1,2,3,4,5,6,7,8,9,10,11,12,13,14,15,16,17,18,19,20,21,22,23},{1,4,7,10,14,18,22,26,30,34,38,42,46,50,53,56,58,60,62,63,64,65,66,67,68,69,69,70}))))</f>
        <v>63</v>
      </c>
      <c r="P214" s="18">
        <f>IF(O15=0,0,IF(O15&lt;-2,0,IF(O15&gt;26,70,LOOKUP(O15,{-2,-1,0,1,2,3,4,5,6,7,8,9,10,11,12,13,14,15,16,17,18,19,20,21,22,23,24,25,26},{1,3,5,8,11,14,17,20,23,26,29,32,35,38,42,46,50,53,56,58,60,62,64,65,66,67,68,69,70}))))</f>
        <v>53</v>
      </c>
      <c r="Q214" s="18">
        <f t="shared" si="65"/>
        <v>57</v>
      </c>
      <c r="R214" s="18">
        <f>IF(O15=0,0,IF(O15&lt;-4,0,IF(O15&gt;27,70,LOOKUP(O15,{-4,-3,-2,-1,0,1,2,3,4,5,6,7,8,9,10,11,12,13,14,15,16,17,18,19,20,21,22,23,24,25,26,27},{1,3,5,7,9,12,15,18,21,24,27,30,34,38,42,46,50,53,55,57,59,61,62,63,64,65,66,67,68,69,69,70}))))</f>
        <v>57</v>
      </c>
      <c r="S214" s="18">
        <f>IF(O15=0,0,IF(O15&lt;-2,0,IF(O15&gt;30,70,LOOKUP(O15,{-2,-1,0,1,2,3,4,5,6,7,8,9,10,11,12,13,14,15,16,17,18,19,20,21,22,23,24,25,26,27,28,29,30},{1,2,3,5,7,9,11,13,15,18,21,24,27,30,33,36,39,42,46,50,53,55,57,59,61,63,64,65,66,67,68,69,70}))))</f>
        <v>42</v>
      </c>
      <c r="T214" s="18">
        <f t="shared" si="66"/>
        <v>50</v>
      </c>
      <c r="U214" s="18">
        <f>IF(O15=0,0,IF(O15&lt;-5,0,IF(O15&gt;29,70,LOOKUP(O15,{-5,-4,-3,-2,-1,0,1,2,3,4,5,6,7,8,9,10,11,12,13,14,15,16,17,18,19,20,21,22,23,24,25,26,27,28,29},{1,2,4,6,8,10,12,14,16,18,20,22,24,26,29,32,35,38,42,46,50,53,55,57,59,61,62,63,64,65,66,67,68,69,70}))))</f>
        <v>50</v>
      </c>
      <c r="V214" s="18">
        <f>IF(O15=0,0,IF(O15&lt;-3,0,IF(O15&gt;33,70,LOOKUP(O15,{-3,-2,-1,0,1,2,3,4,5,6,7,8,9,10,11,12,13,14,15,16,17,18,19,20,21,22,23,24,25,26,27,28,29,30,31,32,33},{1,2,3,4,5,6,7,9,11,13,15,17,20,23,26,29,32,35,38,41,44,47,50,52,54,56,58,60,62,63,64,65,66,67,68,69,70}))))</f>
        <v>38</v>
      </c>
      <c r="W214" s="18">
        <f t="shared" si="67"/>
        <v>44</v>
      </c>
      <c r="X214" s="18">
        <f>IF(O15=0,0,IF(O15&lt;-5,0,IF(O15&gt;31,70,LOOKUP(O15,{-5,-4,-3,-2,-1,0,1,2,3,4,5,6,7,8,9,10,11,12,13,14,15,16,17,18,19,20,21,22,23,24,25,26,27,28,29,30,31},{1,2,4,6,8,10,12,14,16,18,20,22,24,26,28,30,32,35,38,41,44,47,50,52,54,56,58,60,62,63,64,65,66,67,68,69,70}))))</f>
        <v>44</v>
      </c>
      <c r="Y214" s="18">
        <f>IF(O15=0,0,IF(O15&lt;-3,0,IF(O15&gt;35,70,LOOKUP(O15,{-3,-2,-1,0,1,2,3,4,5,6,7,8,9,10,11,12,13,14,15,16,17,18,19,20,21,22,23,24,25,26,27,28,29,30,31,32,33,34,35},{1,2,3,4,6,8,10,12,14,16,18,20,22,24,26,28,30,32,34,36,38,41,44,47,50,52,54,56,58,60,62,63,64,65,66,67,68,69,70}))))</f>
        <v>34</v>
      </c>
      <c r="Z214" s="18">
        <f t="shared" si="68"/>
        <v>44</v>
      </c>
      <c r="AA214" s="18">
        <f>IF(O15=0,0,IF(O15&lt;-5,0,IF(O15&gt;31,70,LOOKUP(O15,{-5,-4,-3,-2,-1,0,1,2,3,4,5,6,7,8,9,10,11,12,13,14,15,16,17,18,19,20,21,22,23,24,25,26,27,28,29,30,31},{1,2,4,6,8,10,12,14,16,18,20,22,24,26,28,30,32,35,38,41,44,47,50,52,54,56,58,60,62,63,64,65,66,67,68,69,70}))))</f>
        <v>44</v>
      </c>
      <c r="AB214" s="18">
        <f>IF(O15=0,0,IF(O15&lt;-3,0,IF(O15&gt;35,70,LOOKUP(O15,{-3,-2,-1,0,1,2,3,4,5,6,7,8,9,10,11,12,13,14,15,16,17,18,19,20,21,22,23,24,25,26,27,28,29,30,31,32,33,34,35},{1,2,3,4,6,8,10,12,14,16,18,20,22,24,26,28,30,32,34,36,38,41,44,47,50,52,54,56,58,60,62,63,64,65,66,67,68,69,70}))))</f>
        <v>34</v>
      </c>
      <c r="AC214" s="18">
        <f t="shared" si="69"/>
        <v>41</v>
      </c>
      <c r="AD214" s="18">
        <f>IF(O15=0,0,IF(O15&lt;-5,0,IF(O15&gt;32,70,LOOKUP(O15,{-5,-4,-3,-2,-1,0,1,2,3,4,5,6,7,8,9,10,11,12,13,14,15,16,17,18,19,20,21,22,23,24,25,26,27,28,29,30,31,32},{1,2,3,4,6,8,10,12,14,16,18,20,22,24,26,28,30,32,35,38,41,44,47,50,52,54,56,58,60,62,63,64,65,66,67,68,69,70}))))</f>
        <v>41</v>
      </c>
      <c r="AE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32</v>
      </c>
      <c r="AF214" s="18">
        <f t="shared" si="70"/>
        <v>41</v>
      </c>
      <c r="AG214" s="18">
        <f>IF(O15=0,0,IF(O15&lt;-5,0,IF(O15&gt;32,70,LOOKUP(O15,{-5,-4,-3,-2,-1,0,1,2,3,4,5,6,7,8,9,10,11,12,13,14,15,16,17,18,19,20,21,22,23,24,25,26,27,28,29,30,31,32},{1,2,3,4,6,8,10,12,14,16,18,20,22,24,26,28,30,32,35,38,41,44,47,50,52,54,56,58,60,62,63,64,65,66,67,68,69,70}))))</f>
        <v>41</v>
      </c>
      <c r="AH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32</v>
      </c>
      <c r="AI214" s="18">
        <f t="shared" si="71"/>
        <v>38</v>
      </c>
      <c r="AJ214" s="18">
        <f>IF(O15=0,0,IF(O15&lt;-5,0,IF(O15&gt;32,70,LOOKUP(O15,{-5,-4,-3,-2,-1,0,1,2,3,4,5,6,7,8,9,10,11,12,13,14,15,16,17,18,19,20,21,22,23,24,25,26,27,28,29,30,31,32},{1,2,3,4,5,6,8,10,12,14,16,18,20,22,24,26,28,30,32,35,38,41,44,47,50,52,54,56,58,60,62,64,65,66,67,68,69,70}))))</f>
        <v>38</v>
      </c>
      <c r="AK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32</v>
      </c>
      <c r="AL214" s="18">
        <f t="shared" si="72"/>
        <v>38</v>
      </c>
    </row>
    <row r="215" spans="3:38" ht="12.75" hidden="1" x14ac:dyDescent="0.2">
      <c r="C215" s="15"/>
      <c r="D215" s="16"/>
      <c r="E215" s="18">
        <f t="shared" si="61"/>
        <v>70</v>
      </c>
      <c r="F215" s="18">
        <f>IF(O16=0,0,IF(O16&lt;-6,0,IF(O16&gt;13,70,LOOKUP(O16,{-6,-5,-4,-3,-2,-1,0,1,2,3,4,5,6,7,8,9,10,11,12,13},{20,28,33,36,41,45,50,54,57,60,62,63,64,65,66,67,68,69,69,70}))))</f>
        <v>70</v>
      </c>
      <c r="G215" s="18">
        <f>IF(O16=0,0,IF(O16&lt;-4,0,IF(O16&gt;16,70,LOOKUP(O16,{-4,-3,-2,-1,0,1,2,3,4,5,6,7,8,9,10,11,12,13,14,15,16},{23,26,29,32,35,38,42,46,50,53,56,58,60,62,64,65,66,67,68,69,70}))))</f>
        <v>70</v>
      </c>
      <c r="H215" s="18">
        <f t="shared" si="62"/>
        <v>69</v>
      </c>
      <c r="I215" s="18">
        <f>IF(O16=0,0,IF(O16&lt;-4,0,IF(O16&gt;15,70,LOOKUP(O16,{-4,-3,-2,-1,0,1,2,3,4,5,6,7,8,9,10,11,12,13,14,15,16,17,18,19,20,21,22,23,24,25,26,27},{30,34,38,42,46,50,53,56,58,60,62,63,64,65,66,67,68,69,69,70}))))</f>
        <v>70</v>
      </c>
      <c r="J215" s="18">
        <f>IF(O16=0,0,IF(O16&lt;-2,0,IF(O16&gt;18,70,LOOKUP(O16,{-2,-1,0,1,2,3,4,5,6,7,8,9,10,11,12,13,14,15,16,17,18},{23,26,29,32,35,38,42,46,50,53,56,58,60,62,64,65,66,67,68,69,70}))))</f>
        <v>69</v>
      </c>
      <c r="K215" s="18">
        <f t="shared" si="63"/>
        <v>65</v>
      </c>
      <c r="L215" s="18">
        <f>IF(O16=0,0,IF(O16&lt;-4,0,IF(O16&gt;19,70,LOOKUP(O16,{-4,-3,-2,-1,0,1,2,3,4,5,6,7,8,9,10,11,12,13,14,15,16,17,18,19},{14,18,22,26,30,34,38,42,46,50,53,56,58,60,62,63,64,65,66,67,68,69,69,70}))))</f>
        <v>69</v>
      </c>
      <c r="M215" s="18">
        <f>IF(O16=0,0,IF(O16&lt;-2,0,IF(O16&gt;22,70,LOOKUP(O16,{-2,-1,0,1,2,3,4,5,6,7,8,9,10,11,12,13,14,15,16,17,18,19,20,21,22},{11,14,17,20,23,26,29,32,35,38,42,46,50,53,56,58,60,62,64,65,66,67,68,69,70}))))</f>
        <v>65</v>
      </c>
      <c r="N215" s="18">
        <f t="shared" si="64"/>
        <v>58</v>
      </c>
      <c r="O215" s="18">
        <f>IF(O16=0,0,IF(O16&lt;-4,0,IF(O16&gt;23,70,LOOKUP(O16,{-4,-3,-2,-1,0,1,2,3,4,5,6,7,8,9,10,11,12,13,14,15,16,17,18,19,20,21,22,23},{1,4,7,10,14,18,22,26,30,34,38,42,46,50,53,56,58,60,62,63,64,65,66,67,68,69,69,70}))))</f>
        <v>65</v>
      </c>
      <c r="P215" s="18">
        <f>IF(O16=0,0,IF(O16&lt;-2,0,IF(O16&gt;26,70,LOOKUP(O16,{-2,-1,0,1,2,3,4,5,6,7,8,9,10,11,12,13,14,15,16,17,18,19,20,21,22,23,24,25,26},{1,3,5,8,11,14,17,20,23,26,29,32,35,38,42,46,50,53,56,58,60,62,64,65,66,67,68,69,70}))))</f>
        <v>58</v>
      </c>
      <c r="Q215" s="18">
        <f t="shared" si="65"/>
        <v>50</v>
      </c>
      <c r="R215" s="18">
        <f>IF(O16=0,0,IF(O16&lt;-4,0,IF(O16&gt;27,70,LOOKUP(O16,{-4,-3,-2,-1,0,1,2,3,4,5,6,7,8,9,10,11,12,13,14,15,16,17,18,19,20,21,22,23,24,25,26,27},{1,3,5,7,9,12,15,18,21,24,27,30,34,38,42,46,50,53,55,57,59,61,62,63,64,65,66,67,68,69,69,70}))))</f>
        <v>61</v>
      </c>
      <c r="S215" s="18">
        <f>IF(O16=0,0,IF(O16&lt;-2,0,IF(O16&gt;30,70,LOOKUP(O16,{-2,-1,0,1,2,3,4,5,6,7,8,9,10,11,12,13,14,15,16,17,18,19,20,21,22,23,24,25,26,27,28,29,30},{1,2,3,5,7,9,11,13,15,18,21,24,27,30,33,36,39,42,46,50,53,55,57,59,61,63,64,65,66,67,68,69,70}))))</f>
        <v>50</v>
      </c>
      <c r="T215" s="18">
        <f t="shared" si="66"/>
        <v>44</v>
      </c>
      <c r="U215" s="18">
        <f>IF(O16=0,0,IF(O16&lt;-5,0,IF(O16&gt;29,70,LOOKUP(O16,{-5,-4,-3,-2,-1,0,1,2,3,4,5,6,7,8,9,10,11,12,13,14,15,16,17,18,19,20,21,22,23,24,25,26,27,28,29},{1,2,4,6,8,10,12,14,16,18,20,22,24,26,29,32,35,38,42,46,50,53,55,57,59,61,62,63,64,65,66,67,68,69,70}))))</f>
        <v>55</v>
      </c>
      <c r="V215" s="18">
        <f>IF(O16=0,0,IF(O16&lt;-3,0,IF(O16&gt;33,70,LOOKUP(O16,{-3,-2,-1,0,1,2,3,4,5,6,7,8,9,10,11,12,13,14,15,16,17,18,19,20,21,22,23,24,25,26,27,28,29,30,31,32,33},{1,2,3,4,5,6,7,9,11,13,15,17,20,23,26,29,32,35,38,41,44,47,50,52,54,56,58,60,62,63,64,65,66,67,68,69,70}))))</f>
        <v>44</v>
      </c>
      <c r="W215" s="18">
        <f t="shared" si="67"/>
        <v>38</v>
      </c>
      <c r="X215" s="18">
        <f>IF(O16=0,0,IF(O16&lt;-5,0,IF(O16&gt;31,70,LOOKUP(O16,{-5,-4,-3,-2,-1,0,1,2,3,4,5,6,7,8,9,10,11,12,13,14,15,16,17,18,19,20,21,22,23,24,25,26,27,28,29,30,31},{1,2,4,6,8,10,12,14,16,18,20,22,24,26,28,30,32,35,38,41,44,47,50,52,54,56,58,60,62,63,64,65,66,67,68,69,70}))))</f>
        <v>50</v>
      </c>
      <c r="Y215" s="18">
        <f>IF(O16=0,0,IF(O16&lt;-3,0,IF(O16&gt;35,70,LOOKUP(O16,{-3,-2,-1,0,1,2,3,4,5,6,7,8,9,10,11,12,13,14,15,16,17,18,19,20,21,22,23,24,25,26,27,28,29,30,31,32,33,34,35},{1,2,3,4,6,8,10,12,14,16,18,20,22,24,26,28,30,32,34,36,38,41,44,47,50,52,54,56,58,60,62,63,64,65,66,67,68,69,70}))))</f>
        <v>38</v>
      </c>
      <c r="Z215" s="18">
        <f t="shared" si="68"/>
        <v>38</v>
      </c>
      <c r="AA215" s="18">
        <f>IF(O16=0,0,IF(O16&lt;-5,0,IF(O16&gt;31,70,LOOKUP(O16,{-5,-4,-3,-2,-1,0,1,2,3,4,5,6,7,8,9,10,11,12,13,14,15,16,17,18,19,20,21,22,23,24,25,26,27,28,29,30,31},{1,2,4,6,8,10,12,14,16,18,20,22,24,26,28,30,32,35,38,41,44,47,50,52,54,56,58,60,62,63,64,65,66,67,68,69,70}))))</f>
        <v>50</v>
      </c>
      <c r="AB215" s="18">
        <f>IF(O16=0,0,IF(O16&lt;-3,0,IF(O16&gt;35,70,LOOKUP(O16,{-3,-2,-1,0,1,2,3,4,5,6,7,8,9,10,11,12,13,14,15,16,17,18,19,20,21,22,23,24,25,26,27,28,29,30,31,32,33,34,35},{1,2,3,4,6,8,10,12,14,16,18,20,22,24,26,28,30,32,34,36,38,41,44,47,50,52,54,56,58,60,62,63,64,65,66,67,68,69,70}))))</f>
        <v>38</v>
      </c>
      <c r="AC215" s="18">
        <f t="shared" si="69"/>
        <v>38</v>
      </c>
      <c r="AD215" s="18">
        <f>IF(O16=0,0,IF(O16&lt;-5,0,IF(O16&gt;32,70,LOOKUP(O16,{-5,-4,-3,-2,-1,0,1,2,3,4,5,6,7,8,9,10,11,12,13,14,15,16,17,18,19,20,21,22,23,24,25,26,27,28,29,30,31,32},{1,2,3,4,6,8,10,12,14,16,18,20,22,24,26,28,30,32,35,38,41,44,47,50,52,54,56,58,60,62,63,64,65,66,67,68,69,70}))))</f>
        <v>47</v>
      </c>
      <c r="AE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38</v>
      </c>
      <c r="AF215" s="18">
        <f t="shared" si="70"/>
        <v>38</v>
      </c>
      <c r="AG215" s="18">
        <f>IF(O16=0,0,IF(O16&lt;-5,0,IF(O16&gt;32,70,LOOKUP(O16,{-5,-4,-3,-2,-1,0,1,2,3,4,5,6,7,8,9,10,11,12,13,14,15,16,17,18,19,20,21,22,23,24,25,26,27,28,29,30,31,32},{1,2,3,4,6,8,10,12,14,16,18,20,22,24,26,28,30,32,35,38,41,44,47,50,52,54,56,58,60,62,63,64,65,66,67,68,69,70}))))</f>
        <v>47</v>
      </c>
      <c r="AH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38</v>
      </c>
      <c r="AI215" s="18">
        <f t="shared" si="71"/>
        <v>38</v>
      </c>
      <c r="AJ215" s="18">
        <f>IF(O16=0,0,IF(O16&lt;-5,0,IF(O16&gt;32,70,LOOKUP(O16,{-5,-4,-3,-2,-1,0,1,2,3,4,5,6,7,8,9,10,11,12,13,14,15,16,17,18,19,20,21,22,23,24,25,26,27,28,29,30,31,32},{1,2,3,4,5,6,8,10,12,14,16,18,20,22,24,26,28,30,32,35,38,41,44,47,50,52,54,56,58,60,62,64,65,66,67,68,69,70}))))</f>
        <v>44</v>
      </c>
      <c r="AK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38</v>
      </c>
      <c r="AL215" s="18">
        <f t="shared" si="72"/>
        <v>38</v>
      </c>
    </row>
    <row r="216" spans="3:38" ht="12.75" hidden="1" x14ac:dyDescent="0.2">
      <c r="C216" s="15"/>
      <c r="D216" s="16"/>
      <c r="E216" s="18">
        <f t="shared" si="61"/>
        <v>62</v>
      </c>
      <c r="F216" s="18">
        <f>IF(O17=0,0,IF(O17&lt;-6,0,IF(O17&gt;13,70,LOOKUP(O17,{-6,-5,-4,-3,-2,-1,0,1,2,3,4,5,6,7,8,9,10,11,12,13},{20,28,33,36,41,45,50,54,57,60,62,63,64,65,66,67,68,69,69,70}))))</f>
        <v>67</v>
      </c>
      <c r="G216" s="18">
        <f>IF(O17=0,0,IF(O17&lt;-4,0,IF(O17&gt;16,70,LOOKUP(O17,{-4,-3,-2,-1,0,1,2,3,4,5,6,7,8,9,10,11,12,13,14,15,16},{23,26,29,32,35,38,42,46,50,53,56,58,60,62,64,65,66,67,68,69,70}))))</f>
        <v>62</v>
      </c>
      <c r="H216" s="18">
        <f t="shared" si="62"/>
        <v>58</v>
      </c>
      <c r="I216" s="18">
        <f>IF(O17=0,0,IF(O17&lt;-4,0,IF(O17&gt;15,70,LOOKUP(O17,{-4,-3,-2,-1,0,1,2,3,4,5,6,7,8,9,10,11,12,13,14,15,16,17,18,19,20,21,22,23,24,25,26,27},{30,34,38,42,46,50,53,56,58,60,62,63,64,65,66,67,68,69,69,70}))))</f>
        <v>65</v>
      </c>
      <c r="J216" s="18">
        <f>IF(O17=0,0,IF(O17&lt;-2,0,IF(O17&gt;18,70,LOOKUP(O17,{-2,-1,0,1,2,3,4,5,6,7,8,9,10,11,12,13,14,15,16,17,18},{23,26,29,32,35,38,42,46,50,53,56,58,60,62,64,65,66,67,68,69,70}))))</f>
        <v>58</v>
      </c>
      <c r="K216" s="18">
        <f t="shared" si="63"/>
        <v>46</v>
      </c>
      <c r="L216" s="18">
        <f>IF(O17=0,0,IF(O17&lt;-4,0,IF(O17&gt;19,70,LOOKUP(O17,{-4,-3,-2,-1,0,1,2,3,4,5,6,7,8,9,10,11,12,13,14,15,16,17,18,19},{14,18,22,26,30,34,38,42,46,50,53,56,58,60,62,63,64,65,66,67,68,69,69,70}))))</f>
        <v>60</v>
      </c>
      <c r="M216" s="18">
        <f>IF(O17=0,0,IF(O17&lt;-2,0,IF(O17&gt;22,70,LOOKUP(O17,{-2,-1,0,1,2,3,4,5,6,7,8,9,10,11,12,13,14,15,16,17,18,19,20,21,22},{11,14,17,20,23,26,29,32,35,38,42,46,50,53,56,58,60,62,64,65,66,67,68,69,70}))))</f>
        <v>46</v>
      </c>
      <c r="N216" s="18">
        <f t="shared" si="64"/>
        <v>32</v>
      </c>
      <c r="O216" s="18">
        <f>IF(O17=0,0,IF(O17&lt;-4,0,IF(O17&gt;23,70,LOOKUP(O17,{-4,-3,-2,-1,0,1,2,3,4,5,6,7,8,9,10,11,12,13,14,15,16,17,18,19,20,21,22,23},{1,4,7,10,14,18,22,26,30,34,38,42,46,50,53,56,58,60,62,63,64,65,66,67,68,69,69,70}))))</f>
        <v>50</v>
      </c>
      <c r="P216" s="18">
        <f>IF(O17=0,0,IF(O17&lt;-2,0,IF(O17&gt;26,70,LOOKUP(O17,{-2,-1,0,1,2,3,4,5,6,7,8,9,10,11,12,13,14,15,16,17,18,19,20,21,22,23,24,25,26},{1,3,5,8,11,14,17,20,23,26,29,32,35,38,42,46,50,53,56,58,60,62,64,65,66,67,68,69,70}))))</f>
        <v>32</v>
      </c>
      <c r="Q216" s="18">
        <f t="shared" si="65"/>
        <v>24</v>
      </c>
      <c r="R216" s="18">
        <f>IF(O17=0,0,IF(O17&lt;-4,0,IF(O17&gt;27,70,LOOKUP(O17,{-4,-3,-2,-1,0,1,2,3,4,5,6,7,8,9,10,11,12,13,14,15,16,17,18,19,20,21,22,23,24,25,26,27},{1,3,5,7,9,12,15,18,21,24,27,30,34,38,42,46,50,53,55,57,59,61,62,63,64,65,66,67,68,69,69,70}))))</f>
        <v>38</v>
      </c>
      <c r="S216" s="18">
        <f>IF(O17=0,0,IF(O17&lt;-2,0,IF(O17&gt;30,70,LOOKUP(O17,{-2,-1,0,1,2,3,4,5,6,7,8,9,10,11,12,13,14,15,16,17,18,19,20,21,22,23,24,25,26,27,28,29,30},{1,2,3,5,7,9,11,13,15,18,21,24,27,30,33,36,39,42,46,50,53,55,57,59,61,63,64,65,66,67,68,69,70}))))</f>
        <v>24</v>
      </c>
      <c r="T216" s="18">
        <f t="shared" si="66"/>
        <v>20</v>
      </c>
      <c r="U216" s="18">
        <f>IF(O17=0,0,IF(O17&lt;-5,0,IF(O17&gt;29,70,LOOKUP(O17,{-5,-4,-3,-2,-1,0,1,2,3,4,5,6,7,8,9,10,11,12,13,14,15,16,17,18,19,20,21,22,23,24,25,26,27,28,29},{1,2,4,6,8,10,12,14,16,18,20,22,24,26,29,32,35,38,42,46,50,53,55,57,59,61,62,63,64,65,66,67,68,69,70}))))</f>
        <v>29</v>
      </c>
      <c r="V216" s="18">
        <f>IF(O17=0,0,IF(O17&lt;-3,0,IF(O17&gt;33,70,LOOKUP(O17,{-3,-2,-1,0,1,2,3,4,5,6,7,8,9,10,11,12,13,14,15,16,17,18,19,20,21,22,23,24,25,26,27,28,29,30,31,32,33},{1,2,3,4,5,6,7,9,11,13,15,17,20,23,26,29,32,35,38,41,44,47,50,52,54,56,58,60,62,63,64,65,66,67,68,69,70}))))</f>
        <v>20</v>
      </c>
      <c r="W216" s="18">
        <f t="shared" si="67"/>
        <v>22</v>
      </c>
      <c r="X216" s="18">
        <f>IF(O17=0,0,IF(O17&lt;-5,0,IF(O17&gt;31,70,LOOKUP(O17,{-5,-4,-3,-2,-1,0,1,2,3,4,5,6,7,8,9,10,11,12,13,14,15,16,17,18,19,20,21,22,23,24,25,26,27,28,29,30,31},{1,2,4,6,8,10,12,14,16,18,20,22,24,26,28,30,32,35,38,41,44,47,50,52,54,56,58,60,62,63,64,65,66,67,68,69,70}))))</f>
        <v>28</v>
      </c>
      <c r="Y216" s="18">
        <f>IF(O17=0,0,IF(O17&lt;-3,0,IF(O17&gt;35,70,LOOKUP(O17,{-3,-2,-1,0,1,2,3,4,5,6,7,8,9,10,11,12,13,14,15,16,17,18,19,20,21,22,23,24,25,26,27,28,29,30,31,32,33,34,35},{1,2,3,4,6,8,10,12,14,16,18,20,22,24,26,28,30,32,34,36,38,41,44,47,50,52,54,56,58,60,62,63,64,65,66,67,68,69,70}))))</f>
        <v>22</v>
      </c>
      <c r="Z216" s="18">
        <f t="shared" si="68"/>
        <v>22</v>
      </c>
      <c r="AA216" s="18">
        <f>IF(O17=0,0,IF(O17&lt;-5,0,IF(O17&gt;31,70,LOOKUP(O17,{-5,-4,-3,-2,-1,0,1,2,3,4,5,6,7,8,9,10,11,12,13,14,15,16,17,18,19,20,21,22,23,24,25,26,27,28,29,30,31},{1,2,4,6,8,10,12,14,16,18,20,22,24,26,28,30,32,35,38,41,44,47,50,52,54,56,58,60,62,63,64,65,66,67,68,69,70}))))</f>
        <v>28</v>
      </c>
      <c r="AB216" s="18">
        <f>IF(O17=0,0,IF(O17&lt;-3,0,IF(O17&gt;35,70,LOOKUP(O17,{-3,-2,-1,0,1,2,3,4,5,6,7,8,9,10,11,12,13,14,15,16,17,18,19,20,21,22,23,24,25,26,27,28,29,30,31,32,33,34,35},{1,2,3,4,6,8,10,12,14,16,18,20,22,24,26,28,30,32,34,36,38,41,44,47,50,52,54,56,58,60,62,63,64,65,66,67,68,69,70}))))</f>
        <v>22</v>
      </c>
      <c r="AC216" s="18">
        <f t="shared" si="69"/>
        <v>18</v>
      </c>
      <c r="AD216" s="18">
        <f>IF(O17=0,0,IF(O17&lt;-5,0,IF(O17&gt;32,70,LOOKUP(O17,{-5,-4,-3,-2,-1,0,1,2,3,4,5,6,7,8,9,10,11,12,13,14,15,16,17,18,19,20,21,22,23,24,25,26,27,28,29,30,31,32},{1,2,3,4,6,8,10,12,14,16,18,20,22,24,26,28,30,32,35,38,41,44,47,50,52,54,56,58,60,62,63,64,65,66,67,68,69,70}))))</f>
        <v>26</v>
      </c>
      <c r="AE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18</v>
      </c>
      <c r="AF216" s="18">
        <f t="shared" si="70"/>
        <v>18</v>
      </c>
      <c r="AG216" s="18">
        <f>IF(O17=0,0,IF(O17&lt;-5,0,IF(O17&gt;32,70,LOOKUP(O17,{-5,-4,-3,-2,-1,0,1,2,3,4,5,6,7,8,9,10,11,12,13,14,15,16,17,18,19,20,21,22,23,24,25,26,27,28,29,30,31,32},{1,2,3,4,6,8,10,12,14,16,18,20,22,24,26,28,30,32,35,38,41,44,47,50,52,54,56,58,60,62,63,64,65,66,67,68,69,70}))))</f>
        <v>26</v>
      </c>
      <c r="AH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18</v>
      </c>
      <c r="AI216" s="18">
        <f t="shared" si="71"/>
        <v>18</v>
      </c>
      <c r="AJ216" s="18">
        <f>IF(O17=0,0,IF(O17&lt;-5,0,IF(O17&gt;32,70,LOOKUP(O17,{-5,-4,-3,-2,-1,0,1,2,3,4,5,6,7,8,9,10,11,12,13,14,15,16,17,18,19,20,21,22,23,24,25,26,27,28,29,30,31,32},{1,2,3,4,5,6,8,10,12,14,16,18,20,22,24,26,28,30,32,35,38,41,44,47,50,52,54,56,58,60,62,64,65,66,67,68,69,70}))))</f>
        <v>24</v>
      </c>
      <c r="AK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18</v>
      </c>
      <c r="AL216" s="18">
        <f t="shared" si="72"/>
        <v>18</v>
      </c>
    </row>
    <row r="217" spans="3:38" ht="12.75" hidden="1" x14ac:dyDescent="0.2">
      <c r="C217" s="15"/>
      <c r="D217" s="16"/>
      <c r="E217" s="18">
        <f t="shared" si="61"/>
        <v>70</v>
      </c>
      <c r="F217" s="18">
        <f>IF(O18=0,0,IF(O18&lt;-6,0,IF(O18&gt;13,70,LOOKUP(O18,{-6,-5,-4,-3,-2,-1,0,1,2,3,4,5,6,7,8,9,10,11,12,13},{20,28,33,36,41,45,50,54,57,60,62,63,64,65,66,67,68,69,69,70}))))</f>
        <v>70</v>
      </c>
      <c r="G217" s="18">
        <f>IF(O18=0,0,IF(O18&lt;-4,0,IF(O18&gt;16,70,LOOKUP(O18,{-4,-3,-2,-1,0,1,2,3,4,5,6,7,8,9,10,11,12,13,14,15,16},{23,26,29,32,35,38,42,46,50,53,56,58,60,62,64,65,66,67,68,69,70}))))</f>
        <v>70</v>
      </c>
      <c r="H217" s="18">
        <f t="shared" si="62"/>
        <v>69</v>
      </c>
      <c r="I217" s="18">
        <f>IF(O18=0,0,IF(O18&lt;-4,0,IF(O18&gt;15,70,LOOKUP(O18,{-4,-3,-2,-1,0,1,2,3,4,5,6,7,8,9,10,11,12,13,14,15,16,17,18,19,20,21,22,23,24,25,26,27},{30,34,38,42,46,50,53,56,58,60,62,63,64,65,66,67,68,69,69,70}))))</f>
        <v>70</v>
      </c>
      <c r="J217" s="18">
        <f>IF(O18=0,0,IF(O18&lt;-2,0,IF(O18&gt;18,70,LOOKUP(O18,{-2,-1,0,1,2,3,4,5,6,7,8,9,10,11,12,13,14,15,16,17,18},{23,26,29,32,35,38,42,46,50,53,56,58,60,62,64,65,66,67,68,69,70}))))</f>
        <v>69</v>
      </c>
      <c r="K217" s="18">
        <f t="shared" si="63"/>
        <v>65</v>
      </c>
      <c r="L217" s="18">
        <f>IF(O18=0,0,IF(O18&lt;-4,0,IF(O18&gt;19,70,LOOKUP(O18,{-4,-3,-2,-1,0,1,2,3,4,5,6,7,8,9,10,11,12,13,14,15,16,17,18,19},{14,18,22,26,30,34,38,42,46,50,53,56,58,60,62,63,64,65,66,67,68,69,69,70}))))</f>
        <v>69</v>
      </c>
      <c r="M217" s="18">
        <f>IF(O18=0,0,IF(O18&lt;-2,0,IF(O18&gt;22,70,LOOKUP(O18,{-2,-1,0,1,2,3,4,5,6,7,8,9,10,11,12,13,14,15,16,17,18,19,20,21,22},{11,14,17,20,23,26,29,32,35,38,42,46,50,53,56,58,60,62,64,65,66,67,68,69,70}))))</f>
        <v>65</v>
      </c>
      <c r="N217" s="18">
        <f t="shared" si="64"/>
        <v>58</v>
      </c>
      <c r="O217" s="18">
        <f>IF(O18=0,0,IF(O18&lt;-4,0,IF(O18&gt;23,70,LOOKUP(O18,{-4,-3,-2,-1,0,1,2,3,4,5,6,7,8,9,10,11,12,13,14,15,16,17,18,19,20,21,22,23},{1,4,7,10,14,18,22,26,30,34,38,42,46,50,53,56,58,60,62,63,64,65,66,67,68,69,69,70}))))</f>
        <v>65</v>
      </c>
      <c r="P217" s="18">
        <f>IF(O18=0,0,IF(O18&lt;-2,0,IF(O18&gt;26,70,LOOKUP(O18,{-2,-1,0,1,2,3,4,5,6,7,8,9,10,11,12,13,14,15,16,17,18,19,20,21,22,23,24,25,26},{1,3,5,8,11,14,17,20,23,26,29,32,35,38,42,46,50,53,56,58,60,62,64,65,66,67,68,69,70}))))</f>
        <v>58</v>
      </c>
      <c r="Q217" s="18">
        <f t="shared" si="65"/>
        <v>50</v>
      </c>
      <c r="R217" s="18">
        <f>IF(O18=0,0,IF(O18&lt;-4,0,IF(O18&gt;27,70,LOOKUP(O18,{-4,-3,-2,-1,0,1,2,3,4,5,6,7,8,9,10,11,12,13,14,15,16,17,18,19,20,21,22,23,24,25,26,27},{1,3,5,7,9,12,15,18,21,24,27,30,34,38,42,46,50,53,55,57,59,61,62,63,64,65,66,67,68,69,69,70}))))</f>
        <v>61</v>
      </c>
      <c r="S217" s="18">
        <f>IF(O18=0,0,IF(O18&lt;-2,0,IF(O18&gt;30,70,LOOKUP(O18,{-2,-1,0,1,2,3,4,5,6,7,8,9,10,11,12,13,14,15,16,17,18,19,20,21,22,23,24,25,26,27,28,29,30},{1,2,3,5,7,9,11,13,15,18,21,24,27,30,33,36,39,42,46,50,53,55,57,59,61,63,64,65,66,67,68,69,70}))))</f>
        <v>50</v>
      </c>
      <c r="T217" s="18">
        <f t="shared" si="66"/>
        <v>44</v>
      </c>
      <c r="U217" s="18">
        <f>IF(O18=0,0,IF(O18&lt;-5,0,IF(O18&gt;29,70,LOOKUP(O18,{-5,-4,-3,-2,-1,0,1,2,3,4,5,6,7,8,9,10,11,12,13,14,15,16,17,18,19,20,21,22,23,24,25,26,27,28,29},{1,2,4,6,8,10,12,14,16,18,20,22,24,26,29,32,35,38,42,46,50,53,55,57,59,61,62,63,64,65,66,67,68,69,70}))))</f>
        <v>55</v>
      </c>
      <c r="V217" s="18">
        <f>IF(O18=0,0,IF(O18&lt;-3,0,IF(O18&gt;33,70,LOOKUP(O18,{-3,-2,-1,0,1,2,3,4,5,6,7,8,9,10,11,12,13,14,15,16,17,18,19,20,21,22,23,24,25,26,27,28,29,30,31,32,33},{1,2,3,4,5,6,7,9,11,13,15,17,20,23,26,29,32,35,38,41,44,47,50,52,54,56,58,60,62,63,64,65,66,67,68,69,70}))))</f>
        <v>44</v>
      </c>
      <c r="W217" s="18">
        <f t="shared" si="67"/>
        <v>38</v>
      </c>
      <c r="X217" s="18">
        <f>IF(O18=0,0,IF(O18&lt;-5,0,IF(O18&gt;31,70,LOOKUP(O18,{-5,-4,-3,-2,-1,0,1,2,3,4,5,6,7,8,9,10,11,12,13,14,15,16,17,18,19,20,21,22,23,24,25,26,27,28,29,30,31},{1,2,4,6,8,10,12,14,16,18,20,22,24,26,28,30,32,35,38,41,44,47,50,52,54,56,58,60,62,63,64,65,66,67,68,69,70}))))</f>
        <v>50</v>
      </c>
      <c r="Y217" s="18">
        <f>IF(O18=0,0,IF(O18&lt;-3,0,IF(O18&gt;35,70,LOOKUP(O18,{-3,-2,-1,0,1,2,3,4,5,6,7,8,9,10,11,12,13,14,15,16,17,18,19,20,21,22,23,24,25,26,27,28,29,30,31,32,33,34,35},{1,2,3,4,6,8,10,12,14,16,18,20,22,24,26,28,30,32,34,36,38,41,44,47,50,52,54,56,58,60,62,63,64,65,66,67,68,69,70}))))</f>
        <v>38</v>
      </c>
      <c r="Z217" s="18">
        <f t="shared" si="68"/>
        <v>38</v>
      </c>
      <c r="AA217" s="18">
        <f>IF(O18=0,0,IF(O18&lt;-5,0,IF(O18&gt;31,70,LOOKUP(O18,{-5,-4,-3,-2,-1,0,1,2,3,4,5,6,7,8,9,10,11,12,13,14,15,16,17,18,19,20,21,22,23,24,25,26,27,28,29,30,31},{1,2,4,6,8,10,12,14,16,18,20,22,24,26,28,30,32,35,38,41,44,47,50,52,54,56,58,60,62,63,64,65,66,67,68,69,70}))))</f>
        <v>50</v>
      </c>
      <c r="AB217" s="18">
        <f>IF(O18=0,0,IF(O18&lt;-3,0,IF(O18&gt;35,70,LOOKUP(O18,{-3,-2,-1,0,1,2,3,4,5,6,7,8,9,10,11,12,13,14,15,16,17,18,19,20,21,22,23,24,25,26,27,28,29,30,31,32,33,34,35},{1,2,3,4,6,8,10,12,14,16,18,20,22,24,26,28,30,32,34,36,38,41,44,47,50,52,54,56,58,60,62,63,64,65,66,67,68,69,70}))))</f>
        <v>38</v>
      </c>
      <c r="AC217" s="18">
        <f t="shared" si="69"/>
        <v>38</v>
      </c>
      <c r="AD217" s="18">
        <f>IF(O18=0,0,IF(O18&lt;-5,0,IF(O18&gt;32,70,LOOKUP(O18,{-5,-4,-3,-2,-1,0,1,2,3,4,5,6,7,8,9,10,11,12,13,14,15,16,17,18,19,20,21,22,23,24,25,26,27,28,29,30,31,32},{1,2,3,4,6,8,10,12,14,16,18,20,22,24,26,28,30,32,35,38,41,44,47,50,52,54,56,58,60,62,63,64,65,66,67,68,69,70}))))</f>
        <v>47</v>
      </c>
      <c r="AE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38</v>
      </c>
      <c r="AF217" s="18">
        <f t="shared" si="70"/>
        <v>38</v>
      </c>
      <c r="AG217" s="18">
        <f>IF(O18=0,0,IF(O18&lt;-5,0,IF(O18&gt;32,70,LOOKUP(O18,{-5,-4,-3,-2,-1,0,1,2,3,4,5,6,7,8,9,10,11,12,13,14,15,16,17,18,19,20,21,22,23,24,25,26,27,28,29,30,31,32},{1,2,3,4,6,8,10,12,14,16,18,20,22,24,26,28,30,32,35,38,41,44,47,50,52,54,56,58,60,62,63,64,65,66,67,68,69,70}))))</f>
        <v>47</v>
      </c>
      <c r="AH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38</v>
      </c>
      <c r="AI217" s="18">
        <f t="shared" si="71"/>
        <v>38</v>
      </c>
      <c r="AJ217" s="18">
        <f>IF(O18=0,0,IF(O18&lt;-5,0,IF(O18&gt;32,70,LOOKUP(O18,{-5,-4,-3,-2,-1,0,1,2,3,4,5,6,7,8,9,10,11,12,13,14,15,16,17,18,19,20,21,22,23,24,25,26,27,28,29,30,31,32},{1,2,3,4,5,6,8,10,12,14,16,18,20,22,24,26,28,30,32,35,38,41,44,47,50,52,54,56,58,60,62,64,65,66,67,68,69,70}))))</f>
        <v>44</v>
      </c>
      <c r="AK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38</v>
      </c>
      <c r="AL217" s="18">
        <f t="shared" si="72"/>
        <v>38</v>
      </c>
    </row>
    <row r="218" spans="3:38" ht="12.75" hidden="1" x14ac:dyDescent="0.2">
      <c r="C218" s="15"/>
      <c r="D218" s="16"/>
      <c r="E218" s="18">
        <f t="shared" si="61"/>
        <v>64</v>
      </c>
      <c r="F218" s="18">
        <f>IF(O19=0,0,IF(O19&lt;-6,0,IF(O19&gt;13,70,LOOKUP(O19,{-6,-5,-4,-3,-2,-1,0,1,2,3,4,5,6,7,8,9,10,11,12,13},{20,28,33,36,41,45,50,54,57,60,62,63,64,65,66,67,68,69,69,70}))))</f>
        <v>68</v>
      </c>
      <c r="G218" s="18">
        <f>IF(O19=0,0,IF(O19&lt;-4,0,IF(O19&gt;16,70,LOOKUP(O19,{-4,-3,-2,-1,0,1,2,3,4,5,6,7,8,9,10,11,12,13,14,15,16},{23,26,29,32,35,38,42,46,50,53,56,58,60,62,64,65,66,67,68,69,70}))))</f>
        <v>64</v>
      </c>
      <c r="H218" s="18">
        <f t="shared" si="62"/>
        <v>60</v>
      </c>
      <c r="I218" s="18">
        <f>IF(O19=0,0,IF(O19&lt;-4,0,IF(O19&gt;15,70,LOOKUP(O19,{-4,-3,-2,-1,0,1,2,3,4,5,6,7,8,9,10,11,12,13,14,15,16,17,18,19,20,21,22,23,24,25,26,27},{30,34,38,42,46,50,53,56,58,60,62,63,64,65,66,67,68,69,69,70}))))</f>
        <v>66</v>
      </c>
      <c r="J218" s="18">
        <f>IF(O19=0,0,IF(O19&lt;-2,0,IF(O19&gt;18,70,LOOKUP(O19,{-2,-1,0,1,2,3,4,5,6,7,8,9,10,11,12,13,14,15,16,17,18},{23,26,29,32,35,38,42,46,50,53,56,58,60,62,64,65,66,67,68,69,70}))))</f>
        <v>60</v>
      </c>
      <c r="K218" s="18">
        <f t="shared" si="63"/>
        <v>50</v>
      </c>
      <c r="L218" s="18">
        <f>IF(O19=0,0,IF(O19&lt;-4,0,IF(O19&gt;19,70,LOOKUP(O19,{-4,-3,-2,-1,0,1,2,3,4,5,6,7,8,9,10,11,12,13,14,15,16,17,18,19},{14,18,22,26,30,34,38,42,46,50,53,56,58,60,62,63,64,65,66,67,68,69,69,70}))))</f>
        <v>62</v>
      </c>
      <c r="M218" s="18">
        <f>IF(O19=0,0,IF(O19&lt;-2,0,IF(O19&gt;22,70,LOOKUP(O19,{-2,-1,0,1,2,3,4,5,6,7,8,9,10,11,12,13,14,15,16,17,18,19,20,21,22},{11,14,17,20,23,26,29,32,35,38,42,46,50,53,56,58,60,62,64,65,66,67,68,69,70}))))</f>
        <v>50</v>
      </c>
      <c r="N218" s="18">
        <f t="shared" si="64"/>
        <v>35</v>
      </c>
      <c r="O218" s="18">
        <f>IF(O19=0,0,IF(O19&lt;-4,0,IF(O19&gt;23,70,LOOKUP(O19,{-4,-3,-2,-1,0,1,2,3,4,5,6,7,8,9,10,11,12,13,14,15,16,17,18,19,20,21,22,23},{1,4,7,10,14,18,22,26,30,34,38,42,46,50,53,56,58,60,62,63,64,65,66,67,68,69,69,70}))))</f>
        <v>53</v>
      </c>
      <c r="P218" s="18">
        <f>IF(O19=0,0,IF(O19&lt;-2,0,IF(O19&gt;26,70,LOOKUP(O19,{-2,-1,0,1,2,3,4,5,6,7,8,9,10,11,12,13,14,15,16,17,18,19,20,21,22,23,24,25,26},{1,3,5,8,11,14,17,20,23,26,29,32,35,38,42,46,50,53,56,58,60,62,64,65,66,67,68,69,70}))))</f>
        <v>35</v>
      </c>
      <c r="Q218" s="18">
        <f t="shared" si="65"/>
        <v>27</v>
      </c>
      <c r="R218" s="18">
        <f>IF(O19=0,0,IF(O19&lt;-4,0,IF(O19&gt;27,70,LOOKUP(O19,{-4,-3,-2,-1,0,1,2,3,4,5,6,7,8,9,10,11,12,13,14,15,16,17,18,19,20,21,22,23,24,25,26,27},{1,3,5,7,9,12,15,18,21,24,27,30,34,38,42,46,50,53,55,57,59,61,62,63,64,65,66,67,68,69,69,70}))))</f>
        <v>42</v>
      </c>
      <c r="S218" s="18">
        <f>IF(O19=0,0,IF(O19&lt;-2,0,IF(O19&gt;30,70,LOOKUP(O19,{-2,-1,0,1,2,3,4,5,6,7,8,9,10,11,12,13,14,15,16,17,18,19,20,21,22,23,24,25,26,27,28,29,30},{1,2,3,5,7,9,11,13,15,18,21,24,27,30,33,36,39,42,46,50,53,55,57,59,61,63,64,65,66,67,68,69,70}))))</f>
        <v>27</v>
      </c>
      <c r="T218" s="18">
        <f t="shared" si="66"/>
        <v>23</v>
      </c>
      <c r="U218" s="18">
        <f>IF(O19=0,0,IF(O19&lt;-5,0,IF(O19&gt;29,70,LOOKUP(O19,{-5,-4,-3,-2,-1,0,1,2,3,4,5,6,7,8,9,10,11,12,13,14,15,16,17,18,19,20,21,22,23,24,25,26,27,28,29},{1,2,4,6,8,10,12,14,16,18,20,22,24,26,29,32,35,38,42,46,50,53,55,57,59,61,62,63,64,65,66,67,68,69,70}))))</f>
        <v>32</v>
      </c>
      <c r="V218" s="18">
        <f>IF(O19=0,0,IF(O19&lt;-3,0,IF(O19&gt;33,70,LOOKUP(O19,{-3,-2,-1,0,1,2,3,4,5,6,7,8,9,10,11,12,13,14,15,16,17,18,19,20,21,22,23,24,25,26,27,28,29,30,31,32,33},{1,2,3,4,5,6,7,9,11,13,15,17,20,23,26,29,32,35,38,41,44,47,50,52,54,56,58,60,62,63,64,65,66,67,68,69,70}))))</f>
        <v>23</v>
      </c>
      <c r="W218" s="18">
        <f t="shared" si="67"/>
        <v>24</v>
      </c>
      <c r="X218" s="18">
        <f>IF(O19=0,0,IF(O19&lt;-5,0,IF(O19&gt;31,70,LOOKUP(O19,{-5,-4,-3,-2,-1,0,1,2,3,4,5,6,7,8,9,10,11,12,13,14,15,16,17,18,19,20,21,22,23,24,25,26,27,28,29,30,31},{1,2,4,6,8,10,12,14,16,18,20,22,24,26,28,30,32,35,38,41,44,47,50,52,54,56,58,60,62,63,64,65,66,67,68,69,70}))))</f>
        <v>30</v>
      </c>
      <c r="Y218" s="18">
        <f>IF(O19=0,0,IF(O19&lt;-3,0,IF(O19&gt;35,70,LOOKUP(O19,{-3,-2,-1,0,1,2,3,4,5,6,7,8,9,10,11,12,13,14,15,16,17,18,19,20,21,22,23,24,25,26,27,28,29,30,31,32,33,34,35},{1,2,3,4,6,8,10,12,14,16,18,20,22,24,26,28,30,32,34,36,38,41,44,47,50,52,54,56,58,60,62,63,64,65,66,67,68,69,70}))))</f>
        <v>24</v>
      </c>
      <c r="Z218" s="18">
        <f t="shared" si="68"/>
        <v>24</v>
      </c>
      <c r="AA218" s="18">
        <f>IF(O19=0,0,IF(O19&lt;-5,0,IF(O19&gt;31,70,LOOKUP(O19,{-5,-4,-3,-2,-1,0,1,2,3,4,5,6,7,8,9,10,11,12,13,14,15,16,17,18,19,20,21,22,23,24,25,26,27,28,29,30,31},{1,2,4,6,8,10,12,14,16,18,20,22,24,26,28,30,32,35,38,41,44,47,50,52,54,56,58,60,62,63,64,65,66,67,68,69,70}))))</f>
        <v>30</v>
      </c>
      <c r="AB218" s="18">
        <f>IF(O19=0,0,IF(O19&lt;-3,0,IF(O19&gt;35,70,LOOKUP(O19,{-3,-2,-1,0,1,2,3,4,5,6,7,8,9,10,11,12,13,14,15,16,17,18,19,20,21,22,23,24,25,26,27,28,29,30,31,32,33,34,35},{1,2,3,4,6,8,10,12,14,16,18,20,22,24,26,28,30,32,34,36,38,41,44,47,50,52,54,56,58,60,62,63,64,65,66,67,68,69,70}))))</f>
        <v>24</v>
      </c>
      <c r="AC218" s="18">
        <f t="shared" si="69"/>
        <v>20</v>
      </c>
      <c r="AD218" s="18">
        <f>IF(O19=0,0,IF(O19&lt;-5,0,IF(O19&gt;32,70,LOOKUP(O19,{-5,-4,-3,-2,-1,0,1,2,3,4,5,6,7,8,9,10,11,12,13,14,15,16,17,18,19,20,21,22,23,24,25,26,27,28,29,30,31,32},{1,2,3,4,6,8,10,12,14,16,18,20,22,24,26,28,30,32,35,38,41,44,47,50,52,54,56,58,60,62,63,64,65,66,67,68,69,70}))))</f>
        <v>28</v>
      </c>
      <c r="AE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20</v>
      </c>
      <c r="AF218" s="18">
        <f t="shared" si="70"/>
        <v>20</v>
      </c>
      <c r="AG218" s="18">
        <f>IF(O19=0,0,IF(O19&lt;-5,0,IF(O19&gt;32,70,LOOKUP(O19,{-5,-4,-3,-2,-1,0,1,2,3,4,5,6,7,8,9,10,11,12,13,14,15,16,17,18,19,20,21,22,23,24,25,26,27,28,29,30,31,32},{1,2,3,4,6,8,10,12,14,16,18,20,22,24,26,28,30,32,35,38,41,44,47,50,52,54,56,58,60,62,63,64,65,66,67,68,69,70}))))</f>
        <v>28</v>
      </c>
      <c r="AH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20</v>
      </c>
      <c r="AI218" s="18">
        <f t="shared" si="71"/>
        <v>20</v>
      </c>
      <c r="AJ218" s="18">
        <f>IF(O19=0,0,IF(O19&lt;-5,0,IF(O19&gt;32,70,LOOKUP(O19,{-5,-4,-3,-2,-1,0,1,2,3,4,5,6,7,8,9,10,11,12,13,14,15,16,17,18,19,20,21,22,23,24,25,26,27,28,29,30,31,32},{1,2,3,4,5,6,8,10,12,14,16,18,20,22,24,26,28,30,32,35,38,41,44,47,50,52,54,56,58,60,62,64,65,66,67,68,69,70}))))</f>
        <v>26</v>
      </c>
      <c r="AK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20</v>
      </c>
      <c r="AL218" s="18">
        <f t="shared" si="72"/>
        <v>20</v>
      </c>
    </row>
    <row r="219" spans="3:38" ht="12.75" hidden="1" x14ac:dyDescent="0.2">
      <c r="C219" s="15"/>
      <c r="D219" s="16"/>
      <c r="E219" s="18">
        <f t="shared" si="61"/>
        <v>70</v>
      </c>
      <c r="F219" s="18">
        <f>IF(O20=0,0,IF(O20&lt;-6,0,IF(O20&gt;13,70,LOOKUP(O20,{-6,-5,-4,-3,-2,-1,0,1,2,3,4,5,6,7,8,9,10,11,12,13},{20,28,33,36,41,45,50,54,57,60,62,63,64,65,66,67,68,69,69,70}))))</f>
        <v>70</v>
      </c>
      <c r="G219" s="18">
        <f>IF(O20=0,0,IF(O20&lt;-4,0,IF(O20&gt;16,70,LOOKUP(O20,{-4,-3,-2,-1,0,1,2,3,4,5,6,7,8,9,10,11,12,13,14,15,16},{23,26,29,32,35,38,42,46,50,53,56,58,60,62,64,65,66,67,68,69,70}))))</f>
        <v>70</v>
      </c>
      <c r="H219" s="18">
        <f t="shared" si="62"/>
        <v>68</v>
      </c>
      <c r="I219" s="18">
        <f>IF(O20=0,0,IF(O20&lt;-4,0,IF(O20&gt;15,70,LOOKUP(O20,{-4,-3,-2,-1,0,1,2,3,4,5,6,7,8,9,10,11,12,13,14,15,16,17,18,19,20,21,22,23,24,25,26,27},{30,34,38,42,46,50,53,56,58,60,62,63,64,65,66,67,68,69,69,70}))))</f>
        <v>70</v>
      </c>
      <c r="J219" s="18">
        <f>IF(O20=0,0,IF(O20&lt;-2,0,IF(O20&gt;18,70,LOOKUP(O20,{-2,-1,0,1,2,3,4,5,6,7,8,9,10,11,12,13,14,15,16,17,18},{23,26,29,32,35,38,42,46,50,53,56,58,60,62,64,65,66,67,68,69,70}))))</f>
        <v>68</v>
      </c>
      <c r="K219" s="18">
        <f t="shared" si="63"/>
        <v>64</v>
      </c>
      <c r="L219" s="18">
        <f>IF(O20=0,0,IF(O20&lt;-4,0,IF(O20&gt;19,70,LOOKUP(O20,{-4,-3,-2,-1,0,1,2,3,4,5,6,7,8,9,10,11,12,13,14,15,16,17,18,19},{14,18,22,26,30,34,38,42,46,50,53,56,58,60,62,63,64,65,66,67,68,69,69,70}))))</f>
        <v>68</v>
      </c>
      <c r="M219" s="18">
        <f>IF(O20=0,0,IF(O20&lt;-2,0,IF(O20&gt;22,70,LOOKUP(O20,{-2,-1,0,1,2,3,4,5,6,7,8,9,10,11,12,13,14,15,16,17,18,19,20,21,22},{11,14,17,20,23,26,29,32,35,38,42,46,50,53,56,58,60,62,64,65,66,67,68,69,70}))))</f>
        <v>64</v>
      </c>
      <c r="N219" s="18">
        <f t="shared" si="64"/>
        <v>56</v>
      </c>
      <c r="O219" s="18">
        <f>IF(O20=0,0,IF(O20&lt;-4,0,IF(O20&gt;23,70,LOOKUP(O20,{-4,-3,-2,-1,0,1,2,3,4,5,6,7,8,9,10,11,12,13,14,15,16,17,18,19,20,21,22,23},{1,4,7,10,14,18,22,26,30,34,38,42,46,50,53,56,58,60,62,63,64,65,66,67,68,69,69,70}))))</f>
        <v>64</v>
      </c>
      <c r="P219" s="18">
        <f>IF(O20=0,0,IF(O20&lt;-2,0,IF(O20&gt;26,70,LOOKUP(O20,{-2,-1,0,1,2,3,4,5,6,7,8,9,10,11,12,13,14,15,16,17,18,19,20,21,22,23,24,25,26},{1,3,5,8,11,14,17,20,23,26,29,32,35,38,42,46,50,53,56,58,60,62,64,65,66,67,68,69,70}))))</f>
        <v>56</v>
      </c>
      <c r="Q219" s="18">
        <f t="shared" si="65"/>
        <v>46</v>
      </c>
      <c r="R219" s="18">
        <f>IF(O20=0,0,IF(O20&lt;-4,0,IF(O20&gt;27,70,LOOKUP(O20,{-4,-3,-2,-1,0,1,2,3,4,5,6,7,8,9,10,11,12,13,14,15,16,17,18,19,20,21,22,23,24,25,26,27},{1,3,5,7,9,12,15,18,21,24,27,30,34,38,42,46,50,53,55,57,59,61,62,63,64,65,66,67,68,69,69,70}))))</f>
        <v>59</v>
      </c>
      <c r="S219" s="18">
        <f>IF(O20=0,0,IF(O20&lt;-2,0,IF(O20&gt;30,70,LOOKUP(O20,{-2,-1,0,1,2,3,4,5,6,7,8,9,10,11,12,13,14,15,16,17,18,19,20,21,22,23,24,25,26,27,28,29,30},{1,2,3,5,7,9,11,13,15,18,21,24,27,30,33,36,39,42,46,50,53,55,57,59,61,63,64,65,66,67,68,69,70}))))</f>
        <v>46</v>
      </c>
      <c r="T219" s="18">
        <f t="shared" si="66"/>
        <v>41</v>
      </c>
      <c r="U219" s="18">
        <f>IF(O20=0,0,IF(O20&lt;-5,0,IF(O20&gt;29,70,LOOKUP(O20,{-5,-4,-3,-2,-1,0,1,2,3,4,5,6,7,8,9,10,11,12,13,14,15,16,17,18,19,20,21,22,23,24,25,26,27,28,29},{1,2,4,6,8,10,12,14,16,18,20,22,24,26,29,32,35,38,42,46,50,53,55,57,59,61,62,63,64,65,66,67,68,69,70}))))</f>
        <v>53</v>
      </c>
      <c r="V219" s="18">
        <f>IF(O20=0,0,IF(O20&lt;-3,0,IF(O20&gt;33,70,LOOKUP(O20,{-3,-2,-1,0,1,2,3,4,5,6,7,8,9,10,11,12,13,14,15,16,17,18,19,20,21,22,23,24,25,26,27,28,29,30,31,32,33},{1,2,3,4,5,6,7,9,11,13,15,17,20,23,26,29,32,35,38,41,44,47,50,52,54,56,58,60,62,63,64,65,66,67,68,69,70}))))</f>
        <v>41</v>
      </c>
      <c r="W219" s="18">
        <f t="shared" si="67"/>
        <v>36</v>
      </c>
      <c r="X219" s="18">
        <f>IF(O20=0,0,IF(O20&lt;-5,0,IF(O20&gt;31,70,LOOKUP(O20,{-5,-4,-3,-2,-1,0,1,2,3,4,5,6,7,8,9,10,11,12,13,14,15,16,17,18,19,20,21,22,23,24,25,26,27,28,29,30,31},{1,2,4,6,8,10,12,14,16,18,20,22,24,26,28,30,32,35,38,41,44,47,50,52,54,56,58,60,62,63,64,65,66,67,68,69,70}))))</f>
        <v>47</v>
      </c>
      <c r="Y219" s="18">
        <f>IF(O20=0,0,IF(O20&lt;-3,0,IF(O20&gt;35,70,LOOKUP(O20,{-3,-2,-1,0,1,2,3,4,5,6,7,8,9,10,11,12,13,14,15,16,17,18,19,20,21,22,23,24,25,26,27,28,29,30,31,32,33,34,35},{1,2,3,4,6,8,10,12,14,16,18,20,22,24,26,28,30,32,34,36,38,41,44,47,50,52,54,56,58,60,62,63,64,65,66,67,68,69,70}))))</f>
        <v>36</v>
      </c>
      <c r="Z219" s="18">
        <f t="shared" si="68"/>
        <v>36</v>
      </c>
      <c r="AA219" s="18">
        <f>IF(O20=0,0,IF(O20&lt;-5,0,IF(O20&gt;31,70,LOOKUP(O20,{-5,-4,-3,-2,-1,0,1,2,3,4,5,6,7,8,9,10,11,12,13,14,15,16,17,18,19,20,21,22,23,24,25,26,27,28,29,30,31},{1,2,4,6,8,10,12,14,16,18,20,22,24,26,28,30,32,35,38,41,44,47,50,52,54,56,58,60,62,63,64,65,66,67,68,69,70}))))</f>
        <v>47</v>
      </c>
      <c r="AB219" s="18">
        <f>IF(O20=0,0,IF(O20&lt;-3,0,IF(O20&gt;35,70,LOOKUP(O20,{-3,-2,-1,0,1,2,3,4,5,6,7,8,9,10,11,12,13,14,15,16,17,18,19,20,21,22,23,24,25,26,27,28,29,30,31,32,33,34,35},{1,2,3,4,6,8,10,12,14,16,18,20,22,24,26,28,30,32,34,36,38,41,44,47,50,52,54,56,58,60,62,63,64,65,66,67,68,69,70}))))</f>
        <v>36</v>
      </c>
      <c r="AC219" s="18">
        <f t="shared" si="69"/>
        <v>35</v>
      </c>
      <c r="AD219" s="18">
        <f>IF(O20=0,0,IF(O20&lt;-5,0,IF(O20&gt;32,70,LOOKUP(O20,{-5,-4,-3,-2,-1,0,1,2,3,4,5,6,7,8,9,10,11,12,13,14,15,16,17,18,19,20,21,22,23,24,25,26,27,28,29,30,31,32},{1,2,3,4,6,8,10,12,14,16,18,20,22,24,26,28,30,32,35,38,41,44,47,50,52,54,56,58,60,62,63,64,65,66,67,68,69,70}))))</f>
        <v>44</v>
      </c>
      <c r="AE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35</v>
      </c>
      <c r="AF219" s="18">
        <f t="shared" si="70"/>
        <v>35</v>
      </c>
      <c r="AG219" s="18">
        <f>IF(O20=0,0,IF(O20&lt;-5,0,IF(O20&gt;32,70,LOOKUP(O20,{-5,-4,-3,-2,-1,0,1,2,3,4,5,6,7,8,9,10,11,12,13,14,15,16,17,18,19,20,21,22,23,24,25,26,27,28,29,30,31,32},{1,2,3,4,6,8,10,12,14,16,18,20,22,24,26,28,30,32,35,38,41,44,47,50,52,54,56,58,60,62,63,64,65,66,67,68,69,70}))))</f>
        <v>44</v>
      </c>
      <c r="AH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35</v>
      </c>
      <c r="AI219" s="18">
        <f t="shared" si="71"/>
        <v>35</v>
      </c>
      <c r="AJ219" s="18">
        <f>IF(O20=0,0,IF(O20&lt;-5,0,IF(O20&gt;32,70,LOOKUP(O20,{-5,-4,-3,-2,-1,0,1,2,3,4,5,6,7,8,9,10,11,12,13,14,15,16,17,18,19,20,21,22,23,24,25,26,27,28,29,30,31,32},{1,2,3,4,5,6,8,10,12,14,16,18,20,22,24,26,28,30,32,35,38,41,44,47,50,52,54,56,58,60,62,64,65,66,67,68,69,70}))))</f>
        <v>41</v>
      </c>
      <c r="AK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35</v>
      </c>
      <c r="AL219" s="18">
        <f t="shared" si="72"/>
        <v>35</v>
      </c>
    </row>
    <row r="220" spans="3:38" ht="12.75" hidden="1" x14ac:dyDescent="0.2">
      <c r="C220" s="15"/>
      <c r="D220" s="16"/>
      <c r="E220" s="18">
        <f t="shared" si="61"/>
        <v>64</v>
      </c>
      <c r="F220" s="18">
        <f>IF(O21=0,0,IF(O21&lt;-6,0,IF(O21&gt;13,70,LOOKUP(O21,{-6,-5,-4,-3,-2,-1,0,1,2,3,4,5,6,7,8,9,10,11,12,13},{20,28,33,36,41,45,50,54,57,60,62,63,64,65,66,67,68,69,69,70}))))</f>
        <v>68</v>
      </c>
      <c r="G220" s="18">
        <f>IF(O21=0,0,IF(O21&lt;-4,0,IF(O21&gt;16,70,LOOKUP(O21,{-4,-3,-2,-1,0,1,2,3,4,5,6,7,8,9,10,11,12,13,14,15,16},{23,26,29,32,35,38,42,46,50,53,56,58,60,62,64,65,66,67,68,69,70}))))</f>
        <v>64</v>
      </c>
      <c r="H220" s="18">
        <f t="shared" si="62"/>
        <v>60</v>
      </c>
      <c r="I220" s="18">
        <f>IF(O21=0,0,IF(O21&lt;-4,0,IF(O21&gt;15,70,LOOKUP(O21,{-4,-3,-2,-1,0,1,2,3,4,5,6,7,8,9,10,11,12,13,14,15,16,17,18,19,20,21,22,23,24,25,26,27},{30,34,38,42,46,50,53,56,58,60,62,63,64,65,66,67,68,69,69,70}))))</f>
        <v>66</v>
      </c>
      <c r="J220" s="18">
        <f>IF(O21=0,0,IF(O21&lt;-2,0,IF(O21&gt;18,70,LOOKUP(O21,{-2,-1,0,1,2,3,4,5,6,7,8,9,10,11,12,13,14,15,16,17,18},{23,26,29,32,35,38,42,46,50,53,56,58,60,62,64,65,66,67,68,69,70}))))</f>
        <v>60</v>
      </c>
      <c r="K220" s="18">
        <f t="shared" si="63"/>
        <v>50</v>
      </c>
      <c r="L220" s="18">
        <f>IF(O21=0,0,IF(O21&lt;-4,0,IF(O21&gt;19,70,LOOKUP(O21,{-4,-3,-2,-1,0,1,2,3,4,5,6,7,8,9,10,11,12,13,14,15,16,17,18,19},{14,18,22,26,30,34,38,42,46,50,53,56,58,60,62,63,64,65,66,67,68,69,69,70}))))</f>
        <v>62</v>
      </c>
      <c r="M220" s="18">
        <f>IF(O21=0,0,IF(O21&lt;-2,0,IF(O21&gt;22,70,LOOKUP(O21,{-2,-1,0,1,2,3,4,5,6,7,8,9,10,11,12,13,14,15,16,17,18,19,20,21,22},{11,14,17,20,23,26,29,32,35,38,42,46,50,53,56,58,60,62,64,65,66,67,68,69,70}))))</f>
        <v>50</v>
      </c>
      <c r="N220" s="18">
        <f t="shared" si="64"/>
        <v>35</v>
      </c>
      <c r="O220" s="18">
        <f>IF(O21=0,0,IF(O21&lt;-4,0,IF(O21&gt;23,70,LOOKUP(O21,{-4,-3,-2,-1,0,1,2,3,4,5,6,7,8,9,10,11,12,13,14,15,16,17,18,19,20,21,22,23},{1,4,7,10,14,18,22,26,30,34,38,42,46,50,53,56,58,60,62,63,64,65,66,67,68,69,69,70}))))</f>
        <v>53</v>
      </c>
      <c r="P220" s="18">
        <f>IF(O21=0,0,IF(O21&lt;-2,0,IF(O21&gt;26,70,LOOKUP(O21,{-2,-1,0,1,2,3,4,5,6,7,8,9,10,11,12,13,14,15,16,17,18,19,20,21,22,23,24,25,26},{1,3,5,8,11,14,17,20,23,26,29,32,35,38,42,46,50,53,56,58,60,62,64,65,66,67,68,69,70}))))</f>
        <v>35</v>
      </c>
      <c r="Q220" s="18">
        <f t="shared" si="65"/>
        <v>27</v>
      </c>
      <c r="R220" s="18">
        <f>IF(O21=0,0,IF(O21&lt;-4,0,IF(O21&gt;27,70,LOOKUP(O21,{-4,-3,-2,-1,0,1,2,3,4,5,6,7,8,9,10,11,12,13,14,15,16,17,18,19,20,21,22,23,24,25,26,27},{1,3,5,7,9,12,15,18,21,24,27,30,34,38,42,46,50,53,55,57,59,61,62,63,64,65,66,67,68,69,69,70}))))</f>
        <v>42</v>
      </c>
      <c r="S220" s="18">
        <f>IF(O21=0,0,IF(O21&lt;-2,0,IF(O21&gt;30,70,LOOKUP(O21,{-2,-1,0,1,2,3,4,5,6,7,8,9,10,11,12,13,14,15,16,17,18,19,20,21,22,23,24,25,26,27,28,29,30},{1,2,3,5,7,9,11,13,15,18,21,24,27,30,33,36,39,42,46,50,53,55,57,59,61,63,64,65,66,67,68,69,70}))))</f>
        <v>27</v>
      </c>
      <c r="T220" s="18">
        <f t="shared" si="66"/>
        <v>23</v>
      </c>
      <c r="U220" s="18">
        <f>IF(O21=0,0,IF(O21&lt;-5,0,IF(O21&gt;29,70,LOOKUP(O21,{-5,-4,-3,-2,-1,0,1,2,3,4,5,6,7,8,9,10,11,12,13,14,15,16,17,18,19,20,21,22,23,24,25,26,27,28,29},{1,2,4,6,8,10,12,14,16,18,20,22,24,26,29,32,35,38,42,46,50,53,55,57,59,61,62,63,64,65,66,67,68,69,70}))))</f>
        <v>32</v>
      </c>
      <c r="V220" s="18">
        <f>IF(O21=0,0,IF(O21&lt;-3,0,IF(O21&gt;33,70,LOOKUP(O21,{-3,-2,-1,0,1,2,3,4,5,6,7,8,9,10,11,12,13,14,15,16,17,18,19,20,21,22,23,24,25,26,27,28,29,30,31,32,33},{1,2,3,4,5,6,7,9,11,13,15,17,20,23,26,29,32,35,38,41,44,47,50,52,54,56,58,60,62,63,64,65,66,67,68,69,70}))))</f>
        <v>23</v>
      </c>
      <c r="W220" s="18">
        <f t="shared" si="67"/>
        <v>24</v>
      </c>
      <c r="X220" s="18">
        <f>IF(O21=0,0,IF(O21&lt;-5,0,IF(O21&gt;31,70,LOOKUP(O21,{-5,-4,-3,-2,-1,0,1,2,3,4,5,6,7,8,9,10,11,12,13,14,15,16,17,18,19,20,21,22,23,24,25,26,27,28,29,30,31},{1,2,4,6,8,10,12,14,16,18,20,22,24,26,28,30,32,35,38,41,44,47,50,52,54,56,58,60,62,63,64,65,66,67,68,69,70}))))</f>
        <v>30</v>
      </c>
      <c r="Y220" s="18">
        <f>IF(O21=0,0,IF(O21&lt;-3,0,IF(O21&gt;35,70,LOOKUP(O21,{-3,-2,-1,0,1,2,3,4,5,6,7,8,9,10,11,12,13,14,15,16,17,18,19,20,21,22,23,24,25,26,27,28,29,30,31,32,33,34,35},{1,2,3,4,6,8,10,12,14,16,18,20,22,24,26,28,30,32,34,36,38,41,44,47,50,52,54,56,58,60,62,63,64,65,66,67,68,69,70}))))</f>
        <v>24</v>
      </c>
      <c r="Z220" s="18">
        <f t="shared" si="68"/>
        <v>24</v>
      </c>
      <c r="AA220" s="18">
        <f>IF(O21=0,0,IF(O21&lt;-5,0,IF(O21&gt;31,70,LOOKUP(O21,{-5,-4,-3,-2,-1,0,1,2,3,4,5,6,7,8,9,10,11,12,13,14,15,16,17,18,19,20,21,22,23,24,25,26,27,28,29,30,31},{1,2,4,6,8,10,12,14,16,18,20,22,24,26,28,30,32,35,38,41,44,47,50,52,54,56,58,60,62,63,64,65,66,67,68,69,70}))))</f>
        <v>30</v>
      </c>
      <c r="AB220" s="18">
        <f>IF(O21=0,0,IF(O21&lt;-3,0,IF(O21&gt;35,70,LOOKUP(O21,{-3,-2,-1,0,1,2,3,4,5,6,7,8,9,10,11,12,13,14,15,16,17,18,19,20,21,22,23,24,25,26,27,28,29,30,31,32,33,34,35},{1,2,3,4,6,8,10,12,14,16,18,20,22,24,26,28,30,32,34,36,38,41,44,47,50,52,54,56,58,60,62,63,64,65,66,67,68,69,70}))))</f>
        <v>24</v>
      </c>
      <c r="AC220" s="18">
        <f t="shared" si="69"/>
        <v>20</v>
      </c>
      <c r="AD220" s="18">
        <f>IF(O21=0,0,IF(O21&lt;-5,0,IF(O21&gt;32,70,LOOKUP(O21,{-5,-4,-3,-2,-1,0,1,2,3,4,5,6,7,8,9,10,11,12,13,14,15,16,17,18,19,20,21,22,23,24,25,26,27,28,29,30,31,32},{1,2,3,4,6,8,10,12,14,16,18,20,22,24,26,28,30,32,35,38,41,44,47,50,52,54,56,58,60,62,63,64,65,66,67,68,69,70}))))</f>
        <v>28</v>
      </c>
      <c r="AE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20</v>
      </c>
      <c r="AF220" s="18">
        <f t="shared" si="70"/>
        <v>20</v>
      </c>
      <c r="AG220" s="18">
        <f>IF(O21=0,0,IF(O21&lt;-5,0,IF(O21&gt;32,70,LOOKUP(O21,{-5,-4,-3,-2,-1,0,1,2,3,4,5,6,7,8,9,10,11,12,13,14,15,16,17,18,19,20,21,22,23,24,25,26,27,28,29,30,31,32},{1,2,3,4,6,8,10,12,14,16,18,20,22,24,26,28,30,32,35,38,41,44,47,50,52,54,56,58,60,62,63,64,65,66,67,68,69,70}))))</f>
        <v>28</v>
      </c>
      <c r="AH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20</v>
      </c>
      <c r="AI220" s="18">
        <f t="shared" si="71"/>
        <v>20</v>
      </c>
      <c r="AJ220" s="18">
        <f>IF(O21=0,0,IF(O21&lt;-5,0,IF(O21&gt;32,70,LOOKUP(O21,{-5,-4,-3,-2,-1,0,1,2,3,4,5,6,7,8,9,10,11,12,13,14,15,16,17,18,19,20,21,22,23,24,25,26,27,28,29,30,31,32},{1,2,3,4,5,6,8,10,12,14,16,18,20,22,24,26,28,30,32,35,38,41,44,47,50,52,54,56,58,60,62,64,65,66,67,68,69,70}))))</f>
        <v>26</v>
      </c>
      <c r="AK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20</v>
      </c>
      <c r="AL220" s="18">
        <f t="shared" si="72"/>
        <v>20</v>
      </c>
    </row>
    <row r="221" spans="3:38" ht="12.75" hidden="1" x14ac:dyDescent="0.2">
      <c r="C221" s="15"/>
      <c r="D221" s="16"/>
      <c r="E221" s="18" t="str">
        <f t="shared" si="61"/>
        <v>*</v>
      </c>
      <c r="F221" s="18">
        <f>IF(O22=0,0,IF(O22&lt;-6,0,IF(O22&gt;13,70,LOOKUP(O22,{-6,-5,-4,-3,-2,-1,0,1,2,3,4,5,6,7,8,9,10,11,12,13},{20,28,33,36,41,45,50,54,57,60,62,63,64,65,66,67,68,69,69,70}))))</f>
        <v>0</v>
      </c>
      <c r="G221" s="18">
        <f>IF(O22=0,0,IF(O22&lt;-4,0,IF(O22&gt;16,70,LOOKUP(O22,{-4,-3,-2,-1,0,1,2,3,4,5,6,7,8,9,10,11,12,13,14,15,16},{23,26,29,32,35,38,42,46,50,53,56,58,60,62,64,65,66,67,68,69,70}))))</f>
        <v>0</v>
      </c>
      <c r="H221" s="18" t="str">
        <f t="shared" si="62"/>
        <v>*</v>
      </c>
      <c r="I221" s="18">
        <f>IF(O22=0,0,IF(O22&lt;-4,0,IF(O22&gt;15,70,LOOKUP(O22,{-4,-3,-2,-1,0,1,2,3,4,5,6,7,8,9,10,11,12,13,14,15,16,17,18,19,20,21,22,23,24,25,26,27},{30,34,38,42,46,50,53,56,58,60,62,63,64,65,66,67,68,69,69,70}))))</f>
        <v>0</v>
      </c>
      <c r="J221" s="18">
        <f>IF(O22=0,0,IF(O22&lt;-2,0,IF(O22&gt;18,70,LOOKUP(O22,{-2,-1,0,1,2,3,4,5,6,7,8,9,10,11,12,13,14,15,16,17,18},{23,26,29,32,35,38,42,46,50,53,56,58,60,62,64,65,66,67,68,69,70}))))</f>
        <v>0</v>
      </c>
      <c r="K221" s="18" t="str">
        <f t="shared" si="63"/>
        <v>*</v>
      </c>
      <c r="L221" s="18">
        <f>IF(O22=0,0,IF(O22&lt;-4,0,IF(O22&gt;19,70,LOOKUP(O22,{-4,-3,-2,-1,0,1,2,3,4,5,6,7,8,9,10,11,12,13,14,15,16,17,18,19},{14,18,22,26,30,34,38,42,46,50,53,56,58,60,62,63,64,65,66,67,68,69,69,70}))))</f>
        <v>0</v>
      </c>
      <c r="M221" s="18">
        <f>IF(O22=0,0,IF(O22&lt;-2,0,IF(O22&gt;22,70,LOOKUP(O22,{-2,-1,0,1,2,3,4,5,6,7,8,9,10,11,12,13,14,15,16,17,18,19,20,21,22},{11,14,17,20,23,26,29,32,35,38,42,46,50,53,56,58,60,62,64,65,66,67,68,69,70}))))</f>
        <v>0</v>
      </c>
      <c r="N221" s="18" t="str">
        <f t="shared" si="64"/>
        <v>*</v>
      </c>
      <c r="O221" s="18">
        <f>IF(O22=0,0,IF(O22&lt;-4,0,IF(O22&gt;23,70,LOOKUP(O22,{-4,-3,-2,-1,0,1,2,3,4,5,6,7,8,9,10,11,12,13,14,15,16,17,18,19,20,21,22,23},{1,4,7,10,14,18,22,26,30,34,38,42,46,50,53,56,58,60,62,63,64,65,66,67,68,69,69,70}))))</f>
        <v>0</v>
      </c>
      <c r="P221" s="18">
        <f>IF(O22=0,0,IF(O22&lt;-2,0,IF(O22&gt;26,70,LOOKUP(O22,{-2,-1,0,1,2,3,4,5,6,7,8,9,10,11,12,13,14,15,16,17,18,19,20,21,22,23,24,25,26},{1,3,5,8,11,14,17,20,23,26,29,32,35,38,42,46,50,53,56,58,60,62,64,65,66,67,68,69,70}))))</f>
        <v>0</v>
      </c>
      <c r="Q221" s="18" t="str">
        <f t="shared" si="65"/>
        <v>*</v>
      </c>
      <c r="R221" s="18">
        <f>IF(O22=0,0,IF(O22&lt;-4,0,IF(O22&gt;27,70,LOOKUP(O22,{-4,-3,-2,-1,0,1,2,3,4,5,6,7,8,9,10,11,12,13,14,15,16,17,18,19,20,21,22,23,24,25,26,27},{1,3,5,7,9,12,15,18,21,24,27,30,34,38,42,46,50,53,55,57,59,61,62,63,64,65,66,67,68,69,69,70}))))</f>
        <v>0</v>
      </c>
      <c r="S221" s="18">
        <f>IF(O22=0,0,IF(O22&lt;-2,0,IF(O22&gt;30,70,LOOKUP(O22,{-2,-1,0,1,2,3,4,5,6,7,8,9,10,11,12,13,14,15,16,17,18,19,20,21,22,23,24,25,26,27,28,29,30},{1,2,3,5,7,9,11,13,15,18,21,24,27,30,33,36,39,42,46,50,53,55,57,59,61,63,64,65,66,67,68,69,70}))))</f>
        <v>0</v>
      </c>
      <c r="T221" s="18" t="str">
        <f t="shared" si="66"/>
        <v>*</v>
      </c>
      <c r="U221" s="18">
        <f>IF(O22=0,0,IF(O22&lt;-5,0,IF(O22&gt;29,70,LOOKUP(O22,{-5,-4,-3,-2,-1,0,1,2,3,4,5,6,7,8,9,10,11,12,13,14,15,16,17,18,19,20,21,22,23,24,25,26,27,28,29},{1,2,4,6,8,10,12,14,16,18,20,22,24,26,29,32,35,38,42,46,50,53,55,57,59,61,62,63,64,65,66,67,68,69,70}))))</f>
        <v>0</v>
      </c>
      <c r="V221" s="18">
        <f>IF(O22=0,0,IF(O22&lt;-3,0,IF(O22&gt;33,70,LOOKUP(O22,{-3,-2,-1,0,1,2,3,4,5,6,7,8,9,10,11,12,13,14,15,16,17,18,19,20,21,22,23,24,25,26,27,28,29,30,31,32,33},{1,2,3,4,5,6,7,9,11,13,15,17,20,23,26,29,32,35,38,41,44,47,50,52,54,56,58,60,62,63,64,65,66,67,68,69,70}))))</f>
        <v>0</v>
      </c>
      <c r="W221" s="18" t="str">
        <f t="shared" si="67"/>
        <v>*</v>
      </c>
      <c r="X221" s="18">
        <f>IF(O22=0,0,IF(O22&lt;-5,0,IF(O22&gt;31,70,LOOKUP(O22,{-5,-4,-3,-2,-1,0,1,2,3,4,5,6,7,8,9,10,11,12,13,14,15,16,17,18,19,20,21,22,23,24,25,26,27,28,29,30,31},{1,2,4,6,8,10,12,14,16,18,20,22,24,26,28,30,32,35,38,41,44,47,50,52,54,56,58,60,62,63,64,65,66,67,68,69,70}))))</f>
        <v>0</v>
      </c>
      <c r="Y221" s="18">
        <f>IF(O22=0,0,IF(O22&lt;-3,0,IF(O22&gt;35,70,LOOKUP(O22,{-3,-2,-1,0,1,2,3,4,5,6,7,8,9,10,11,12,13,14,15,16,17,18,19,20,21,22,23,24,25,26,27,28,29,30,31,32,33,34,35},{1,2,3,4,6,8,10,12,14,16,18,20,22,24,26,28,30,32,34,36,38,41,44,47,50,52,54,56,58,60,62,63,64,65,66,67,68,69,70}))))</f>
        <v>0</v>
      </c>
      <c r="Z221" s="18" t="str">
        <f t="shared" si="68"/>
        <v>*</v>
      </c>
      <c r="AA221" s="18">
        <f>IF(O22=0,0,IF(O22&lt;-5,0,IF(O22&gt;31,70,LOOKUP(O22,{-5,-4,-3,-2,-1,0,1,2,3,4,5,6,7,8,9,10,11,12,13,14,15,16,17,18,19,20,21,22,23,24,25,26,27,28,29,30,31},{1,2,4,6,8,10,12,14,16,18,20,22,24,26,28,30,32,35,38,41,44,47,50,52,54,56,58,60,62,63,64,65,66,67,68,69,70}))))</f>
        <v>0</v>
      </c>
      <c r="AB221" s="18">
        <f>IF(O22=0,0,IF(O22&lt;-3,0,IF(O22&gt;35,70,LOOKUP(O22,{-3,-2,-1,0,1,2,3,4,5,6,7,8,9,10,11,12,13,14,15,16,17,18,19,20,21,22,23,24,25,26,27,28,29,30,31,32,33,34,35},{1,2,3,4,6,8,10,12,14,16,18,20,22,24,26,28,30,32,34,36,38,41,44,47,50,52,54,56,58,60,62,63,64,65,66,67,68,69,70}))))</f>
        <v>0</v>
      </c>
      <c r="AC221" s="18" t="str">
        <f t="shared" si="69"/>
        <v>*</v>
      </c>
      <c r="AD221" s="18">
        <f>IF(O22=0,0,IF(O22&lt;-5,0,IF(O22&gt;32,70,LOOKUP(O22,{-5,-4,-3,-2,-1,0,1,2,3,4,5,6,7,8,9,10,11,12,13,14,15,16,17,18,19,20,21,22,23,24,25,26,27,28,29,30,31,32},{1,2,3,4,6,8,10,12,14,16,18,20,22,24,26,28,30,32,35,38,41,44,47,50,52,54,56,58,60,62,63,64,65,66,67,68,69,70}))))</f>
        <v>0</v>
      </c>
      <c r="AE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F221" s="18" t="str">
        <f t="shared" si="70"/>
        <v>*</v>
      </c>
      <c r="AG221" s="18">
        <f>IF(O22=0,0,IF(O22&lt;-5,0,IF(O22&gt;32,70,LOOKUP(O22,{-5,-4,-3,-2,-1,0,1,2,3,4,5,6,7,8,9,10,11,12,13,14,15,16,17,18,19,20,21,22,23,24,25,26,27,28,29,30,31,32},{1,2,3,4,6,8,10,12,14,16,18,20,22,24,26,28,30,32,35,38,41,44,47,50,52,54,56,58,60,62,63,64,65,66,67,68,69,70}))))</f>
        <v>0</v>
      </c>
      <c r="AH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I221" s="18" t="str">
        <f t="shared" si="71"/>
        <v>*</v>
      </c>
      <c r="AJ221" s="18">
        <f>IF(O22=0,0,IF(O22&lt;-5,0,IF(O22&gt;32,70,LOOKUP(O22,{-5,-4,-3,-2,-1,0,1,2,3,4,5,6,7,8,9,10,11,12,13,14,15,16,17,18,19,20,21,22,23,24,25,26,27,28,29,30,31,32},{1,2,3,4,5,6,8,10,12,14,16,18,20,22,24,26,28,30,32,35,38,41,44,47,50,52,54,56,58,60,62,64,65,66,67,68,69,70}))))</f>
        <v>0</v>
      </c>
      <c r="AK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L221" s="18" t="str">
        <f t="shared" si="72"/>
        <v>*</v>
      </c>
    </row>
    <row r="222" spans="3:38" ht="12.75" hidden="1" x14ac:dyDescent="0.2">
      <c r="C222" s="15"/>
      <c r="D222" s="16"/>
      <c r="E222" s="18" t="str">
        <f t="shared" si="61"/>
        <v>*</v>
      </c>
      <c r="F222" s="18">
        <f>IF(O23=0,0,IF(O23&lt;-6,0,IF(O23&gt;13,70,LOOKUP(O23,{-6,-5,-4,-3,-2,-1,0,1,2,3,4,5,6,7,8,9,10,11,12,13},{20,28,33,36,41,45,50,54,57,60,62,63,64,65,66,67,68,69,69,70}))))</f>
        <v>0</v>
      </c>
      <c r="G222" s="18">
        <f>IF(O23=0,0,IF(O23&lt;-4,0,IF(O23&gt;16,70,LOOKUP(O23,{-4,-3,-2,-1,0,1,2,3,4,5,6,7,8,9,10,11,12,13,14,15,16},{23,26,29,32,35,38,42,46,50,53,56,58,60,62,64,65,66,67,68,69,70}))))</f>
        <v>0</v>
      </c>
      <c r="H222" s="18" t="str">
        <f t="shared" si="62"/>
        <v>*</v>
      </c>
      <c r="I222" s="18">
        <f>IF(O23=0,0,IF(O23&lt;-4,0,IF(O23&gt;15,70,LOOKUP(O23,{-4,-3,-2,-1,0,1,2,3,4,5,6,7,8,9,10,11,12,13,14,15,16,17,18,19,20,21,22,23,24,25,26,27},{30,34,38,42,46,50,53,56,58,60,62,63,64,65,66,67,68,69,69,70}))))</f>
        <v>0</v>
      </c>
      <c r="J222" s="18">
        <f>IF(O23=0,0,IF(O23&lt;-2,0,IF(O23&gt;18,70,LOOKUP(O23,{-2,-1,0,1,2,3,4,5,6,7,8,9,10,11,12,13,14,15,16,17,18},{23,26,29,32,35,38,42,46,50,53,56,58,60,62,64,65,66,67,68,69,70}))))</f>
        <v>0</v>
      </c>
      <c r="K222" s="18" t="str">
        <f t="shared" si="63"/>
        <v>*</v>
      </c>
      <c r="L222" s="18">
        <f>IF(O23=0,0,IF(O23&lt;-4,0,IF(O23&gt;19,70,LOOKUP(O23,{-4,-3,-2,-1,0,1,2,3,4,5,6,7,8,9,10,11,12,13,14,15,16,17,18,19},{14,18,22,26,30,34,38,42,46,50,53,56,58,60,62,63,64,65,66,67,68,69,69,70}))))</f>
        <v>0</v>
      </c>
      <c r="M222" s="18">
        <f>IF(O23=0,0,IF(O23&lt;-2,0,IF(O23&gt;22,70,LOOKUP(O23,{-2,-1,0,1,2,3,4,5,6,7,8,9,10,11,12,13,14,15,16,17,18,19,20,21,22},{11,14,17,20,23,26,29,32,35,38,42,46,50,53,56,58,60,62,64,65,66,67,68,69,70}))))</f>
        <v>0</v>
      </c>
      <c r="N222" s="18" t="str">
        <f t="shared" si="64"/>
        <v>*</v>
      </c>
      <c r="O222" s="18">
        <f>IF(O23=0,0,IF(O23&lt;-4,0,IF(O23&gt;23,70,LOOKUP(O23,{-4,-3,-2,-1,0,1,2,3,4,5,6,7,8,9,10,11,12,13,14,15,16,17,18,19,20,21,22,23},{1,4,7,10,14,18,22,26,30,34,38,42,46,50,53,56,58,60,62,63,64,65,66,67,68,69,69,70}))))</f>
        <v>0</v>
      </c>
      <c r="P222" s="18">
        <f>IF(O23=0,0,IF(O23&lt;-2,0,IF(O23&gt;26,70,LOOKUP(O23,{-2,-1,0,1,2,3,4,5,6,7,8,9,10,11,12,13,14,15,16,17,18,19,20,21,22,23,24,25,26},{1,3,5,8,11,14,17,20,23,26,29,32,35,38,42,46,50,53,56,58,60,62,64,65,66,67,68,69,70}))))</f>
        <v>0</v>
      </c>
      <c r="Q222" s="18" t="str">
        <f t="shared" si="65"/>
        <v>*</v>
      </c>
      <c r="R222" s="18">
        <f>IF(O23=0,0,IF(O23&lt;-4,0,IF(O23&gt;27,70,LOOKUP(O23,{-4,-3,-2,-1,0,1,2,3,4,5,6,7,8,9,10,11,12,13,14,15,16,17,18,19,20,21,22,23,24,25,26,27},{1,3,5,7,9,12,15,18,21,24,27,30,34,38,42,46,50,53,55,57,59,61,62,63,64,65,66,67,68,69,69,70}))))</f>
        <v>0</v>
      </c>
      <c r="S222" s="18">
        <f>IF(O23=0,0,IF(O23&lt;-2,0,IF(O23&gt;30,70,LOOKUP(O23,{-2,-1,0,1,2,3,4,5,6,7,8,9,10,11,12,13,14,15,16,17,18,19,20,21,22,23,24,25,26,27,28,29,30},{1,2,3,5,7,9,11,13,15,18,21,24,27,30,33,36,39,42,46,50,53,55,57,59,61,63,64,65,66,67,68,69,70}))))</f>
        <v>0</v>
      </c>
      <c r="T222" s="18" t="str">
        <f t="shared" si="66"/>
        <v>*</v>
      </c>
      <c r="U222" s="18">
        <f>IF(O23=0,0,IF(O23&lt;-5,0,IF(O23&gt;29,70,LOOKUP(O23,{-5,-4,-3,-2,-1,0,1,2,3,4,5,6,7,8,9,10,11,12,13,14,15,16,17,18,19,20,21,22,23,24,25,26,27,28,29},{1,2,4,6,8,10,12,14,16,18,20,22,24,26,29,32,35,38,42,46,50,53,55,57,59,61,62,63,64,65,66,67,68,69,70}))))</f>
        <v>0</v>
      </c>
      <c r="V222" s="18">
        <f>IF(O23=0,0,IF(O23&lt;-3,0,IF(O23&gt;33,70,LOOKUP(O23,{-3,-2,-1,0,1,2,3,4,5,6,7,8,9,10,11,12,13,14,15,16,17,18,19,20,21,22,23,24,25,26,27,28,29,30,31,32,33},{1,2,3,4,5,6,7,9,11,13,15,17,20,23,26,29,32,35,38,41,44,47,50,52,54,56,58,60,62,63,64,65,66,67,68,69,70}))))</f>
        <v>0</v>
      </c>
      <c r="W222" s="18" t="str">
        <f t="shared" si="67"/>
        <v>*</v>
      </c>
      <c r="X222" s="18">
        <f>IF(O23=0,0,IF(O23&lt;-5,0,IF(O23&gt;31,70,LOOKUP(O23,{-5,-4,-3,-2,-1,0,1,2,3,4,5,6,7,8,9,10,11,12,13,14,15,16,17,18,19,20,21,22,23,24,25,26,27,28,29,30,31},{1,2,4,6,8,10,12,14,16,18,20,22,24,26,28,30,32,35,38,41,44,47,50,52,54,56,58,60,62,63,64,65,66,67,68,69,70}))))</f>
        <v>0</v>
      </c>
      <c r="Y222" s="18">
        <f>IF(O23=0,0,IF(O23&lt;-3,0,IF(O23&gt;35,70,LOOKUP(O23,{-3,-2,-1,0,1,2,3,4,5,6,7,8,9,10,11,12,13,14,15,16,17,18,19,20,21,22,23,24,25,26,27,28,29,30,31,32,33,34,35},{1,2,3,4,6,8,10,12,14,16,18,20,22,24,26,28,30,32,34,36,38,41,44,47,50,52,54,56,58,60,62,63,64,65,66,67,68,69,70}))))</f>
        <v>0</v>
      </c>
      <c r="Z222" s="18" t="str">
        <f t="shared" si="68"/>
        <v>*</v>
      </c>
      <c r="AA222" s="18">
        <f>IF(O23=0,0,IF(O23&lt;-5,0,IF(O23&gt;31,70,LOOKUP(O23,{-5,-4,-3,-2,-1,0,1,2,3,4,5,6,7,8,9,10,11,12,13,14,15,16,17,18,19,20,21,22,23,24,25,26,27,28,29,30,31},{1,2,4,6,8,10,12,14,16,18,20,22,24,26,28,30,32,35,38,41,44,47,50,52,54,56,58,60,62,63,64,65,66,67,68,69,70}))))</f>
        <v>0</v>
      </c>
      <c r="AB222" s="18">
        <f>IF(O23=0,0,IF(O23&lt;-3,0,IF(O23&gt;35,70,LOOKUP(O23,{-3,-2,-1,0,1,2,3,4,5,6,7,8,9,10,11,12,13,14,15,16,17,18,19,20,21,22,23,24,25,26,27,28,29,30,31,32,33,34,35},{1,2,3,4,6,8,10,12,14,16,18,20,22,24,26,28,30,32,34,36,38,41,44,47,50,52,54,56,58,60,62,63,64,65,66,67,68,69,70}))))</f>
        <v>0</v>
      </c>
      <c r="AC222" s="18" t="str">
        <f t="shared" si="69"/>
        <v>*</v>
      </c>
      <c r="AD222" s="18">
        <f>IF(O23=0,0,IF(O23&lt;-5,0,IF(O23&gt;32,70,LOOKUP(O23,{-5,-4,-3,-2,-1,0,1,2,3,4,5,6,7,8,9,10,11,12,13,14,15,16,17,18,19,20,21,22,23,24,25,26,27,28,29,30,31,32},{1,2,3,4,6,8,10,12,14,16,18,20,22,24,26,28,30,32,35,38,41,44,47,50,52,54,56,58,60,62,63,64,65,66,67,68,69,70}))))</f>
        <v>0</v>
      </c>
      <c r="AE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F222" s="18" t="str">
        <f t="shared" si="70"/>
        <v>*</v>
      </c>
      <c r="AG222" s="18">
        <f>IF(O23=0,0,IF(O23&lt;-5,0,IF(O23&gt;32,70,LOOKUP(O23,{-5,-4,-3,-2,-1,0,1,2,3,4,5,6,7,8,9,10,11,12,13,14,15,16,17,18,19,20,21,22,23,24,25,26,27,28,29,30,31,32},{1,2,3,4,6,8,10,12,14,16,18,20,22,24,26,28,30,32,35,38,41,44,47,50,52,54,56,58,60,62,63,64,65,66,67,68,69,70}))))</f>
        <v>0</v>
      </c>
      <c r="AH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I222" s="18" t="str">
        <f t="shared" si="71"/>
        <v>*</v>
      </c>
      <c r="AJ222" s="18">
        <f>IF(O23=0,0,IF(O23&lt;-5,0,IF(O23&gt;32,70,LOOKUP(O23,{-5,-4,-3,-2,-1,0,1,2,3,4,5,6,7,8,9,10,11,12,13,14,15,16,17,18,19,20,21,22,23,24,25,26,27,28,29,30,31,32},{1,2,3,4,5,6,8,10,12,14,16,18,20,22,24,26,28,30,32,35,38,41,44,47,50,52,54,56,58,60,62,64,65,66,67,68,69,70}))))</f>
        <v>0</v>
      </c>
      <c r="AK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L222" s="18" t="str">
        <f t="shared" si="72"/>
        <v>*</v>
      </c>
    </row>
    <row r="223" spans="3:38" ht="12.75" hidden="1" x14ac:dyDescent="0.2">
      <c r="C223" s="15"/>
      <c r="D223" s="16"/>
      <c r="E223" s="18" t="str">
        <f t="shared" si="61"/>
        <v>*</v>
      </c>
      <c r="F223" s="18">
        <f>IF(O24=0,0,IF(O24&lt;-6,0,IF(O24&gt;13,70,LOOKUP(O24,{-6,-5,-4,-3,-2,-1,0,1,2,3,4,5,6,7,8,9,10,11,12,13},{20,28,33,36,41,45,50,54,57,60,62,63,64,65,66,67,68,69,69,70}))))</f>
        <v>0</v>
      </c>
      <c r="G223" s="18">
        <f>IF(O24=0,0,IF(O24&lt;-4,0,IF(O24&gt;16,70,LOOKUP(O24,{-4,-3,-2,-1,0,1,2,3,4,5,6,7,8,9,10,11,12,13,14,15,16},{23,26,29,32,35,38,42,46,50,53,56,58,60,62,64,65,66,67,68,69,70}))))</f>
        <v>0</v>
      </c>
      <c r="H223" s="18" t="str">
        <f t="shared" si="62"/>
        <v>*</v>
      </c>
      <c r="I223" s="18">
        <f>IF(O24=0,0,IF(O24&lt;-4,0,IF(O24&gt;15,70,LOOKUP(O24,{-4,-3,-2,-1,0,1,2,3,4,5,6,7,8,9,10,11,12,13,14,15,16,17,18,19,20,21,22,23,24,25,26,27},{30,34,38,42,46,50,53,56,58,60,62,63,64,65,66,67,68,69,69,70}))))</f>
        <v>0</v>
      </c>
      <c r="J223" s="18">
        <f>IF(O24=0,0,IF(O24&lt;-2,0,IF(O24&gt;18,70,LOOKUP(O24,{-2,-1,0,1,2,3,4,5,6,7,8,9,10,11,12,13,14,15,16,17,18},{23,26,29,32,35,38,42,46,50,53,56,58,60,62,64,65,66,67,68,69,70}))))</f>
        <v>0</v>
      </c>
      <c r="K223" s="18" t="str">
        <f t="shared" si="63"/>
        <v>*</v>
      </c>
      <c r="L223" s="18">
        <f>IF(O24=0,0,IF(O24&lt;-4,0,IF(O24&gt;19,70,LOOKUP(O24,{-4,-3,-2,-1,0,1,2,3,4,5,6,7,8,9,10,11,12,13,14,15,16,17,18,19},{14,18,22,26,30,34,38,42,46,50,53,56,58,60,62,63,64,65,66,67,68,69,69,70}))))</f>
        <v>0</v>
      </c>
      <c r="M223" s="18">
        <f>IF(O24=0,0,IF(O24&lt;-2,0,IF(O24&gt;22,70,LOOKUP(O24,{-2,-1,0,1,2,3,4,5,6,7,8,9,10,11,12,13,14,15,16,17,18,19,20,21,22},{11,14,17,20,23,26,29,32,35,38,42,46,50,53,56,58,60,62,64,65,66,67,68,69,70}))))</f>
        <v>0</v>
      </c>
      <c r="N223" s="18" t="str">
        <f t="shared" si="64"/>
        <v>*</v>
      </c>
      <c r="O223" s="18">
        <f>IF(O24=0,0,IF(O24&lt;-4,0,IF(O24&gt;23,70,LOOKUP(O24,{-4,-3,-2,-1,0,1,2,3,4,5,6,7,8,9,10,11,12,13,14,15,16,17,18,19,20,21,22,23},{1,4,7,10,14,18,22,26,30,34,38,42,46,50,53,56,58,60,62,63,64,65,66,67,68,69,69,70}))))</f>
        <v>0</v>
      </c>
      <c r="P223" s="18">
        <f>IF(O24=0,0,IF(O24&lt;-2,0,IF(O24&gt;26,70,LOOKUP(O24,{-2,-1,0,1,2,3,4,5,6,7,8,9,10,11,12,13,14,15,16,17,18,19,20,21,22,23,24,25,26},{1,3,5,8,11,14,17,20,23,26,29,32,35,38,42,46,50,53,56,58,60,62,64,65,66,67,68,69,70}))))</f>
        <v>0</v>
      </c>
      <c r="Q223" s="18" t="str">
        <f t="shared" si="65"/>
        <v>*</v>
      </c>
      <c r="R223" s="18">
        <f>IF(O24=0,0,IF(O24&lt;-4,0,IF(O24&gt;27,70,LOOKUP(O24,{-4,-3,-2,-1,0,1,2,3,4,5,6,7,8,9,10,11,12,13,14,15,16,17,18,19,20,21,22,23,24,25,26,27},{1,3,5,7,9,12,15,18,21,24,27,30,34,38,42,46,50,53,55,57,59,61,62,63,64,65,66,67,68,69,69,70}))))</f>
        <v>0</v>
      </c>
      <c r="S223" s="18">
        <f>IF(O24=0,0,IF(O24&lt;-2,0,IF(O24&gt;30,70,LOOKUP(O24,{-2,-1,0,1,2,3,4,5,6,7,8,9,10,11,12,13,14,15,16,17,18,19,20,21,22,23,24,25,26,27,28,29,30},{1,2,3,5,7,9,11,13,15,18,21,24,27,30,33,36,39,42,46,50,53,55,57,59,61,63,64,65,66,67,68,69,70}))))</f>
        <v>0</v>
      </c>
      <c r="T223" s="18" t="str">
        <f t="shared" si="66"/>
        <v>*</v>
      </c>
      <c r="U223" s="18">
        <f>IF(O24=0,0,IF(O24&lt;-5,0,IF(O24&gt;29,70,LOOKUP(O24,{-5,-4,-3,-2,-1,0,1,2,3,4,5,6,7,8,9,10,11,12,13,14,15,16,17,18,19,20,21,22,23,24,25,26,27,28,29},{1,2,4,6,8,10,12,14,16,18,20,22,24,26,29,32,35,38,42,46,50,53,55,57,59,61,62,63,64,65,66,67,68,69,70}))))</f>
        <v>0</v>
      </c>
      <c r="V223" s="18">
        <f>IF(O24=0,0,IF(O24&lt;-3,0,IF(O24&gt;33,70,LOOKUP(O24,{-3,-2,-1,0,1,2,3,4,5,6,7,8,9,10,11,12,13,14,15,16,17,18,19,20,21,22,23,24,25,26,27,28,29,30,31,32,33},{1,2,3,4,5,6,7,9,11,13,15,17,20,23,26,29,32,35,38,41,44,47,50,52,54,56,58,60,62,63,64,65,66,67,68,69,70}))))</f>
        <v>0</v>
      </c>
      <c r="W223" s="18" t="str">
        <f t="shared" si="67"/>
        <v>*</v>
      </c>
      <c r="X223" s="18">
        <f>IF(O24=0,0,IF(O24&lt;-5,0,IF(O24&gt;31,70,LOOKUP(O24,{-5,-4,-3,-2,-1,0,1,2,3,4,5,6,7,8,9,10,11,12,13,14,15,16,17,18,19,20,21,22,23,24,25,26,27,28,29,30,31},{1,2,4,6,8,10,12,14,16,18,20,22,24,26,28,30,32,35,38,41,44,47,50,52,54,56,58,60,62,63,64,65,66,67,68,69,70}))))</f>
        <v>0</v>
      </c>
      <c r="Y223" s="18">
        <f>IF(O24=0,0,IF(O24&lt;-3,0,IF(O24&gt;35,70,LOOKUP(O24,{-3,-2,-1,0,1,2,3,4,5,6,7,8,9,10,11,12,13,14,15,16,17,18,19,20,21,22,23,24,25,26,27,28,29,30,31,32,33,34,35},{1,2,3,4,6,8,10,12,14,16,18,20,22,24,26,28,30,32,34,36,38,41,44,47,50,52,54,56,58,60,62,63,64,65,66,67,68,69,70}))))</f>
        <v>0</v>
      </c>
      <c r="Z223" s="18" t="str">
        <f t="shared" si="68"/>
        <v>*</v>
      </c>
      <c r="AA223" s="18">
        <f>IF(O24=0,0,IF(O24&lt;-5,0,IF(O24&gt;31,70,LOOKUP(O24,{-5,-4,-3,-2,-1,0,1,2,3,4,5,6,7,8,9,10,11,12,13,14,15,16,17,18,19,20,21,22,23,24,25,26,27,28,29,30,31},{1,2,4,6,8,10,12,14,16,18,20,22,24,26,28,30,32,35,38,41,44,47,50,52,54,56,58,60,62,63,64,65,66,67,68,69,70}))))</f>
        <v>0</v>
      </c>
      <c r="AB223" s="18">
        <f>IF(O24=0,0,IF(O24&lt;-3,0,IF(O24&gt;35,70,LOOKUP(O24,{-3,-2,-1,0,1,2,3,4,5,6,7,8,9,10,11,12,13,14,15,16,17,18,19,20,21,22,23,24,25,26,27,28,29,30,31,32,33,34,35},{1,2,3,4,6,8,10,12,14,16,18,20,22,24,26,28,30,32,34,36,38,41,44,47,50,52,54,56,58,60,62,63,64,65,66,67,68,69,70}))))</f>
        <v>0</v>
      </c>
      <c r="AC223" s="18" t="str">
        <f t="shared" si="69"/>
        <v>*</v>
      </c>
      <c r="AD223" s="18">
        <f>IF(O24=0,0,IF(O24&lt;-5,0,IF(O24&gt;32,70,LOOKUP(O24,{-5,-4,-3,-2,-1,0,1,2,3,4,5,6,7,8,9,10,11,12,13,14,15,16,17,18,19,20,21,22,23,24,25,26,27,28,29,30,31,32},{1,2,3,4,6,8,10,12,14,16,18,20,22,24,26,28,30,32,35,38,41,44,47,50,52,54,56,58,60,62,63,64,65,66,67,68,69,70}))))</f>
        <v>0</v>
      </c>
      <c r="AE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F223" s="18" t="str">
        <f t="shared" si="70"/>
        <v>*</v>
      </c>
      <c r="AG223" s="18">
        <f>IF(O24=0,0,IF(O24&lt;-5,0,IF(O24&gt;32,70,LOOKUP(O24,{-5,-4,-3,-2,-1,0,1,2,3,4,5,6,7,8,9,10,11,12,13,14,15,16,17,18,19,20,21,22,23,24,25,26,27,28,29,30,31,32},{1,2,3,4,6,8,10,12,14,16,18,20,22,24,26,28,30,32,35,38,41,44,47,50,52,54,56,58,60,62,63,64,65,66,67,68,69,70}))))</f>
        <v>0</v>
      </c>
      <c r="AH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I223" s="18" t="str">
        <f t="shared" si="71"/>
        <v>*</v>
      </c>
      <c r="AJ223" s="18">
        <f>IF(O24=0,0,IF(O24&lt;-5,0,IF(O24&gt;32,70,LOOKUP(O24,{-5,-4,-3,-2,-1,0,1,2,3,4,5,6,7,8,9,10,11,12,13,14,15,16,17,18,19,20,21,22,23,24,25,26,27,28,29,30,31,32},{1,2,3,4,5,6,8,10,12,14,16,18,20,22,24,26,28,30,32,35,38,41,44,47,50,52,54,56,58,60,62,64,65,66,67,68,69,70}))))</f>
        <v>0</v>
      </c>
      <c r="AK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L223" s="18" t="str">
        <f t="shared" si="72"/>
        <v>*</v>
      </c>
    </row>
    <row r="224" spans="3:38" ht="12.75" hidden="1" x14ac:dyDescent="0.2">
      <c r="C224" s="15"/>
      <c r="D224" s="16"/>
      <c r="E224" s="18" t="str">
        <f t="shared" si="61"/>
        <v>*</v>
      </c>
      <c r="F224" s="18">
        <f>IF(O25=0,0,IF(O25&lt;-6,0,IF(O25&gt;13,70,LOOKUP(O25,{-6,-5,-4,-3,-2,-1,0,1,2,3,4,5,6,7,8,9,10,11,12,13},{20,28,33,36,41,45,50,54,57,60,62,63,64,65,66,67,68,69,69,70}))))</f>
        <v>0</v>
      </c>
      <c r="G224" s="18">
        <f>IF(O25=0,0,IF(O25&lt;-4,0,IF(O25&gt;16,70,LOOKUP(O25,{-4,-3,-2,-1,0,1,2,3,4,5,6,7,8,9,10,11,12,13,14,15,16},{23,26,29,32,35,38,42,46,50,53,56,58,60,62,64,65,66,67,68,69,70}))))</f>
        <v>0</v>
      </c>
      <c r="H224" s="18" t="str">
        <f t="shared" si="62"/>
        <v>*</v>
      </c>
      <c r="I224" s="18">
        <f>IF(O25=0,0,IF(O25&lt;-4,0,IF(O25&gt;15,70,LOOKUP(O25,{-4,-3,-2,-1,0,1,2,3,4,5,6,7,8,9,10,11,12,13,14,15,16,17,18,19,20,21,22,23,24,25,26,27},{30,34,38,42,46,50,53,56,58,60,62,63,64,65,66,67,68,69,69,70}))))</f>
        <v>0</v>
      </c>
      <c r="J224" s="18">
        <f>IF(O25=0,0,IF(O25&lt;-2,0,IF(O25&gt;18,70,LOOKUP(O25,{-2,-1,0,1,2,3,4,5,6,7,8,9,10,11,12,13,14,15,16,17,18},{23,26,29,32,35,38,42,46,50,53,56,58,60,62,64,65,66,67,68,69,70}))))</f>
        <v>0</v>
      </c>
      <c r="K224" s="18" t="str">
        <f t="shared" si="63"/>
        <v>*</v>
      </c>
      <c r="L224" s="18">
        <f>IF(O25=0,0,IF(O25&lt;-4,0,IF(O25&gt;19,70,LOOKUP(O25,{-4,-3,-2,-1,0,1,2,3,4,5,6,7,8,9,10,11,12,13,14,15,16,17,18,19},{14,18,22,26,30,34,38,42,46,50,53,56,58,60,62,63,64,65,66,67,68,69,69,70}))))</f>
        <v>0</v>
      </c>
      <c r="M224" s="18">
        <f>IF(O25=0,0,IF(O25&lt;-2,0,IF(O25&gt;22,70,LOOKUP(O25,{-2,-1,0,1,2,3,4,5,6,7,8,9,10,11,12,13,14,15,16,17,18,19,20,21,22},{11,14,17,20,23,26,29,32,35,38,42,46,50,53,56,58,60,62,64,65,66,67,68,69,70}))))</f>
        <v>0</v>
      </c>
      <c r="N224" s="18" t="str">
        <f t="shared" si="64"/>
        <v>*</v>
      </c>
      <c r="O224" s="18">
        <f>IF(O25=0,0,IF(O25&lt;-4,0,IF(O25&gt;23,70,LOOKUP(O25,{-4,-3,-2,-1,0,1,2,3,4,5,6,7,8,9,10,11,12,13,14,15,16,17,18,19,20,21,22,23},{1,4,7,10,14,18,22,26,30,34,38,42,46,50,53,56,58,60,62,63,64,65,66,67,68,69,69,70}))))</f>
        <v>0</v>
      </c>
      <c r="P224" s="18">
        <f>IF(O25=0,0,IF(O25&lt;-2,0,IF(O25&gt;26,70,LOOKUP(O25,{-2,-1,0,1,2,3,4,5,6,7,8,9,10,11,12,13,14,15,16,17,18,19,20,21,22,23,24,25,26},{1,3,5,8,11,14,17,20,23,26,29,32,35,38,42,46,50,53,56,58,60,62,64,65,66,67,68,69,70}))))</f>
        <v>0</v>
      </c>
      <c r="Q224" s="18" t="str">
        <f t="shared" si="65"/>
        <v>*</v>
      </c>
      <c r="R224" s="18">
        <f>IF(O25=0,0,IF(O25&lt;-4,0,IF(O25&gt;27,70,LOOKUP(O25,{-4,-3,-2,-1,0,1,2,3,4,5,6,7,8,9,10,11,12,13,14,15,16,17,18,19,20,21,22,23,24,25,26,27},{1,3,5,7,9,12,15,18,21,24,27,30,34,38,42,46,50,53,55,57,59,61,62,63,64,65,66,67,68,69,69,70}))))</f>
        <v>0</v>
      </c>
      <c r="S224" s="18">
        <f>IF(O25=0,0,IF(O25&lt;-2,0,IF(O25&gt;30,70,LOOKUP(O25,{-2,-1,0,1,2,3,4,5,6,7,8,9,10,11,12,13,14,15,16,17,18,19,20,21,22,23,24,25,26,27,28,29,30},{1,2,3,5,7,9,11,13,15,18,21,24,27,30,33,36,39,42,46,50,53,55,57,59,61,63,64,65,66,67,68,69,70}))))</f>
        <v>0</v>
      </c>
      <c r="T224" s="18" t="str">
        <f t="shared" si="66"/>
        <v>*</v>
      </c>
      <c r="U224" s="18">
        <f>IF(O25=0,0,IF(O25&lt;-5,0,IF(O25&gt;29,70,LOOKUP(O25,{-5,-4,-3,-2,-1,0,1,2,3,4,5,6,7,8,9,10,11,12,13,14,15,16,17,18,19,20,21,22,23,24,25,26,27,28,29},{1,2,4,6,8,10,12,14,16,18,20,22,24,26,29,32,35,38,42,46,50,53,55,57,59,61,62,63,64,65,66,67,68,69,70}))))</f>
        <v>0</v>
      </c>
      <c r="V224" s="18">
        <f>IF(O25=0,0,IF(O25&lt;-3,0,IF(O25&gt;33,70,LOOKUP(O25,{-3,-2,-1,0,1,2,3,4,5,6,7,8,9,10,11,12,13,14,15,16,17,18,19,20,21,22,23,24,25,26,27,28,29,30,31,32,33},{1,2,3,4,5,6,7,9,11,13,15,17,20,23,26,29,32,35,38,41,44,47,50,52,54,56,58,60,62,63,64,65,66,67,68,69,70}))))</f>
        <v>0</v>
      </c>
      <c r="W224" s="18" t="str">
        <f t="shared" si="67"/>
        <v>*</v>
      </c>
      <c r="X224" s="18">
        <f>IF(O25=0,0,IF(O25&lt;-5,0,IF(O25&gt;31,70,LOOKUP(O25,{-5,-4,-3,-2,-1,0,1,2,3,4,5,6,7,8,9,10,11,12,13,14,15,16,17,18,19,20,21,22,23,24,25,26,27,28,29,30,31},{1,2,4,6,8,10,12,14,16,18,20,22,24,26,28,30,32,35,38,41,44,47,50,52,54,56,58,60,62,63,64,65,66,67,68,69,70}))))</f>
        <v>0</v>
      </c>
      <c r="Y224" s="18">
        <f>IF(O25=0,0,IF(O25&lt;-3,0,IF(O25&gt;35,70,LOOKUP(O25,{-3,-2,-1,0,1,2,3,4,5,6,7,8,9,10,11,12,13,14,15,16,17,18,19,20,21,22,23,24,25,26,27,28,29,30,31,32,33,34,35},{1,2,3,4,6,8,10,12,14,16,18,20,22,24,26,28,30,32,34,36,38,41,44,47,50,52,54,56,58,60,62,63,64,65,66,67,68,69,70}))))</f>
        <v>0</v>
      </c>
      <c r="Z224" s="18" t="str">
        <f t="shared" si="68"/>
        <v>*</v>
      </c>
      <c r="AA224" s="18">
        <f>IF(O25=0,0,IF(O25&lt;-5,0,IF(O25&gt;31,70,LOOKUP(O25,{-5,-4,-3,-2,-1,0,1,2,3,4,5,6,7,8,9,10,11,12,13,14,15,16,17,18,19,20,21,22,23,24,25,26,27,28,29,30,31},{1,2,4,6,8,10,12,14,16,18,20,22,24,26,28,30,32,35,38,41,44,47,50,52,54,56,58,60,62,63,64,65,66,67,68,69,70}))))</f>
        <v>0</v>
      </c>
      <c r="AB224" s="18">
        <f>IF(O25=0,0,IF(O25&lt;-3,0,IF(O25&gt;35,70,LOOKUP(O25,{-3,-2,-1,0,1,2,3,4,5,6,7,8,9,10,11,12,13,14,15,16,17,18,19,20,21,22,23,24,25,26,27,28,29,30,31,32,33,34,35},{1,2,3,4,6,8,10,12,14,16,18,20,22,24,26,28,30,32,34,36,38,41,44,47,50,52,54,56,58,60,62,63,64,65,66,67,68,69,70}))))</f>
        <v>0</v>
      </c>
      <c r="AC224" s="18" t="str">
        <f t="shared" si="69"/>
        <v>*</v>
      </c>
      <c r="AD224" s="18">
        <f>IF(O25=0,0,IF(O25&lt;-5,0,IF(O25&gt;32,70,LOOKUP(O25,{-5,-4,-3,-2,-1,0,1,2,3,4,5,6,7,8,9,10,11,12,13,14,15,16,17,18,19,20,21,22,23,24,25,26,27,28,29,30,31,32},{1,2,3,4,6,8,10,12,14,16,18,20,22,24,26,28,30,32,35,38,41,44,47,50,52,54,56,58,60,62,63,64,65,66,67,68,69,70}))))</f>
        <v>0</v>
      </c>
      <c r="AE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F224" s="18" t="str">
        <f t="shared" si="70"/>
        <v>*</v>
      </c>
      <c r="AG224" s="18">
        <f>IF(O25=0,0,IF(O25&lt;-5,0,IF(O25&gt;32,70,LOOKUP(O25,{-5,-4,-3,-2,-1,0,1,2,3,4,5,6,7,8,9,10,11,12,13,14,15,16,17,18,19,20,21,22,23,24,25,26,27,28,29,30,31,32},{1,2,3,4,6,8,10,12,14,16,18,20,22,24,26,28,30,32,35,38,41,44,47,50,52,54,56,58,60,62,63,64,65,66,67,68,69,70}))))</f>
        <v>0</v>
      </c>
      <c r="AH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I224" s="18" t="str">
        <f t="shared" si="71"/>
        <v>*</v>
      </c>
      <c r="AJ224" s="18">
        <f>IF(O25=0,0,IF(O25&lt;-5,0,IF(O25&gt;32,70,LOOKUP(O25,{-5,-4,-3,-2,-1,0,1,2,3,4,5,6,7,8,9,10,11,12,13,14,15,16,17,18,19,20,21,22,23,24,25,26,27,28,29,30,31,32},{1,2,3,4,5,6,8,10,12,14,16,18,20,22,24,26,28,30,32,35,38,41,44,47,50,52,54,56,58,60,62,64,65,66,67,68,69,70}))))</f>
        <v>0</v>
      </c>
      <c r="AK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L224" s="18" t="str">
        <f t="shared" si="72"/>
        <v>*</v>
      </c>
    </row>
    <row r="225" spans="3:38" ht="12.75" hidden="1" x14ac:dyDescent="0.2">
      <c r="C225" s="15"/>
      <c r="D225" s="16"/>
      <c r="E225" s="18" t="str">
        <f t="shared" si="61"/>
        <v>*</v>
      </c>
      <c r="F225" s="18">
        <f>IF(O26=0,0,IF(O26&lt;-6,0,IF(O26&gt;13,70,LOOKUP(O26,{-6,-5,-4,-3,-2,-1,0,1,2,3,4,5,6,7,8,9,10,11,12,13},{20,28,33,36,41,45,50,54,57,60,62,63,64,65,66,67,68,69,69,70}))))</f>
        <v>0</v>
      </c>
      <c r="G225" s="18">
        <f>IF(O26=0,0,IF(O26&lt;-4,0,IF(O26&gt;16,70,LOOKUP(O26,{-4,-3,-2,-1,0,1,2,3,4,5,6,7,8,9,10,11,12,13,14,15,16},{23,26,29,32,35,38,42,46,50,53,56,58,60,62,64,65,66,67,68,69,70}))))</f>
        <v>0</v>
      </c>
      <c r="H225" s="18" t="str">
        <f t="shared" si="62"/>
        <v>*</v>
      </c>
      <c r="I225" s="18">
        <f>IF(O26=0,0,IF(O26&lt;-4,0,IF(O26&gt;15,70,LOOKUP(O26,{-4,-3,-2,-1,0,1,2,3,4,5,6,7,8,9,10,11,12,13,14,15,16,17,18,19,20,21,22,23,24,25,26,27},{30,34,38,42,46,50,53,56,58,60,62,63,64,65,66,67,68,69,69,70}))))</f>
        <v>0</v>
      </c>
      <c r="J225" s="18">
        <f>IF(O26=0,0,IF(O26&lt;-2,0,IF(O26&gt;18,70,LOOKUP(O26,{-2,-1,0,1,2,3,4,5,6,7,8,9,10,11,12,13,14,15,16,17,18},{23,26,29,32,35,38,42,46,50,53,56,58,60,62,64,65,66,67,68,69,70}))))</f>
        <v>0</v>
      </c>
      <c r="K225" s="18" t="str">
        <f t="shared" si="63"/>
        <v>*</v>
      </c>
      <c r="L225" s="18">
        <f>IF(O26=0,0,IF(O26&lt;-4,0,IF(O26&gt;19,70,LOOKUP(O26,{-4,-3,-2,-1,0,1,2,3,4,5,6,7,8,9,10,11,12,13,14,15,16,17,18,19},{14,18,22,26,30,34,38,42,46,50,53,56,58,60,62,63,64,65,66,67,68,69,69,70}))))</f>
        <v>0</v>
      </c>
      <c r="M225" s="18">
        <f>IF(O26=0,0,IF(O26&lt;-2,0,IF(O26&gt;22,70,LOOKUP(O26,{-2,-1,0,1,2,3,4,5,6,7,8,9,10,11,12,13,14,15,16,17,18,19,20,21,22},{11,14,17,20,23,26,29,32,35,38,42,46,50,53,56,58,60,62,64,65,66,67,68,69,70}))))</f>
        <v>0</v>
      </c>
      <c r="N225" s="18" t="str">
        <f t="shared" si="64"/>
        <v>*</v>
      </c>
      <c r="O225" s="18">
        <f>IF(O26=0,0,IF(O26&lt;-4,0,IF(O26&gt;23,70,LOOKUP(O26,{-4,-3,-2,-1,0,1,2,3,4,5,6,7,8,9,10,11,12,13,14,15,16,17,18,19,20,21,22,23},{1,4,7,10,14,18,22,26,30,34,38,42,46,50,53,56,58,60,62,63,64,65,66,67,68,69,69,70}))))</f>
        <v>0</v>
      </c>
      <c r="P225" s="18">
        <f>IF(O26=0,0,IF(O26&lt;-2,0,IF(O26&gt;26,70,LOOKUP(O26,{-2,-1,0,1,2,3,4,5,6,7,8,9,10,11,12,13,14,15,16,17,18,19,20,21,22,23,24,25,26},{1,3,5,8,11,14,17,20,23,26,29,32,35,38,42,46,50,53,56,58,60,62,64,65,66,67,68,69,70}))))</f>
        <v>0</v>
      </c>
      <c r="Q225" s="18" t="str">
        <f t="shared" si="65"/>
        <v>*</v>
      </c>
      <c r="R225" s="18">
        <f>IF(O26=0,0,IF(O26&lt;-4,0,IF(O26&gt;27,70,LOOKUP(O26,{-4,-3,-2,-1,0,1,2,3,4,5,6,7,8,9,10,11,12,13,14,15,16,17,18,19,20,21,22,23,24,25,26,27},{1,3,5,7,9,12,15,18,21,24,27,30,34,38,42,46,50,53,55,57,59,61,62,63,64,65,66,67,68,69,69,70}))))</f>
        <v>0</v>
      </c>
      <c r="S225" s="18">
        <f>IF(O26=0,0,IF(O26&lt;-2,0,IF(O26&gt;30,70,LOOKUP(O26,{-2,-1,0,1,2,3,4,5,6,7,8,9,10,11,12,13,14,15,16,17,18,19,20,21,22,23,24,25,26,27,28,29,30},{1,2,3,5,7,9,11,13,15,18,21,24,27,30,33,36,39,42,46,50,53,55,57,59,61,63,64,65,66,67,68,69,70}))))</f>
        <v>0</v>
      </c>
      <c r="T225" s="18" t="str">
        <f t="shared" si="66"/>
        <v>*</v>
      </c>
      <c r="U225" s="18">
        <f>IF(O26=0,0,IF(O26&lt;-5,0,IF(O26&gt;29,70,LOOKUP(O26,{-5,-4,-3,-2,-1,0,1,2,3,4,5,6,7,8,9,10,11,12,13,14,15,16,17,18,19,20,21,22,23,24,25,26,27,28,29},{1,2,4,6,8,10,12,14,16,18,20,22,24,26,29,32,35,38,42,46,50,53,55,57,59,61,62,63,64,65,66,67,68,69,70}))))</f>
        <v>0</v>
      </c>
      <c r="V225" s="18">
        <f>IF(O26=0,0,IF(O26&lt;-3,0,IF(O26&gt;33,70,LOOKUP(O26,{-3,-2,-1,0,1,2,3,4,5,6,7,8,9,10,11,12,13,14,15,16,17,18,19,20,21,22,23,24,25,26,27,28,29,30,31,32,33},{1,2,3,4,5,6,7,9,11,13,15,17,20,23,26,29,32,35,38,41,44,47,50,52,54,56,58,60,62,63,64,65,66,67,68,69,70}))))</f>
        <v>0</v>
      </c>
      <c r="W225" s="18" t="str">
        <f t="shared" si="67"/>
        <v>*</v>
      </c>
      <c r="X225" s="18">
        <f>IF(O26=0,0,IF(O26&lt;-5,0,IF(O26&gt;31,70,LOOKUP(O26,{-5,-4,-3,-2,-1,0,1,2,3,4,5,6,7,8,9,10,11,12,13,14,15,16,17,18,19,20,21,22,23,24,25,26,27,28,29,30,31},{1,2,4,6,8,10,12,14,16,18,20,22,24,26,28,30,32,35,38,41,44,47,50,52,54,56,58,60,62,63,64,65,66,67,68,69,70}))))</f>
        <v>0</v>
      </c>
      <c r="Y225" s="18">
        <f>IF(O26=0,0,IF(O26&lt;-3,0,IF(O26&gt;35,70,LOOKUP(O26,{-3,-2,-1,0,1,2,3,4,5,6,7,8,9,10,11,12,13,14,15,16,17,18,19,20,21,22,23,24,25,26,27,28,29,30,31,32,33,34,35},{1,2,3,4,6,8,10,12,14,16,18,20,22,24,26,28,30,32,34,36,38,41,44,47,50,52,54,56,58,60,62,63,64,65,66,67,68,69,70}))))</f>
        <v>0</v>
      </c>
      <c r="Z225" s="18" t="str">
        <f t="shared" si="68"/>
        <v>*</v>
      </c>
      <c r="AA225" s="18">
        <f>IF(O26=0,0,IF(O26&lt;-5,0,IF(O26&gt;31,70,LOOKUP(O26,{-5,-4,-3,-2,-1,0,1,2,3,4,5,6,7,8,9,10,11,12,13,14,15,16,17,18,19,20,21,22,23,24,25,26,27,28,29,30,31},{1,2,4,6,8,10,12,14,16,18,20,22,24,26,28,30,32,35,38,41,44,47,50,52,54,56,58,60,62,63,64,65,66,67,68,69,70}))))</f>
        <v>0</v>
      </c>
      <c r="AB225" s="18">
        <f>IF(O26=0,0,IF(O26&lt;-3,0,IF(O26&gt;35,70,LOOKUP(O26,{-3,-2,-1,0,1,2,3,4,5,6,7,8,9,10,11,12,13,14,15,16,17,18,19,20,21,22,23,24,25,26,27,28,29,30,31,32,33,34,35},{1,2,3,4,6,8,10,12,14,16,18,20,22,24,26,28,30,32,34,36,38,41,44,47,50,52,54,56,58,60,62,63,64,65,66,67,68,69,70}))))</f>
        <v>0</v>
      </c>
      <c r="AC225" s="18" t="str">
        <f t="shared" si="69"/>
        <v>*</v>
      </c>
      <c r="AD225" s="18">
        <f>IF(O26=0,0,IF(O26&lt;-5,0,IF(O26&gt;32,70,LOOKUP(O26,{-5,-4,-3,-2,-1,0,1,2,3,4,5,6,7,8,9,10,11,12,13,14,15,16,17,18,19,20,21,22,23,24,25,26,27,28,29,30,31,32},{1,2,3,4,6,8,10,12,14,16,18,20,22,24,26,28,30,32,35,38,41,44,47,50,52,54,56,58,60,62,63,64,65,66,67,68,69,70}))))</f>
        <v>0</v>
      </c>
      <c r="AE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F225" s="18" t="str">
        <f t="shared" si="70"/>
        <v>*</v>
      </c>
      <c r="AG225" s="18">
        <f>IF(O26=0,0,IF(O26&lt;-5,0,IF(O26&gt;32,70,LOOKUP(O26,{-5,-4,-3,-2,-1,0,1,2,3,4,5,6,7,8,9,10,11,12,13,14,15,16,17,18,19,20,21,22,23,24,25,26,27,28,29,30,31,32},{1,2,3,4,6,8,10,12,14,16,18,20,22,24,26,28,30,32,35,38,41,44,47,50,52,54,56,58,60,62,63,64,65,66,67,68,69,70}))))</f>
        <v>0</v>
      </c>
      <c r="AH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I225" s="18" t="str">
        <f t="shared" si="71"/>
        <v>*</v>
      </c>
      <c r="AJ225" s="18">
        <f>IF(O26=0,0,IF(O26&lt;-5,0,IF(O26&gt;32,70,LOOKUP(O26,{-5,-4,-3,-2,-1,0,1,2,3,4,5,6,7,8,9,10,11,12,13,14,15,16,17,18,19,20,21,22,23,24,25,26,27,28,29,30,31,32},{1,2,3,4,5,6,8,10,12,14,16,18,20,22,24,26,28,30,32,35,38,41,44,47,50,52,54,56,58,60,62,64,65,66,67,68,69,70}))))</f>
        <v>0</v>
      </c>
      <c r="AK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L225" s="18" t="str">
        <f t="shared" si="72"/>
        <v>*</v>
      </c>
    </row>
    <row r="226" spans="3:38" ht="12.75" hidden="1" x14ac:dyDescent="0.2">
      <c r="C226" s="15"/>
      <c r="D226" s="16"/>
      <c r="E226" s="18" t="str">
        <f t="shared" si="61"/>
        <v>*</v>
      </c>
      <c r="F226" s="18">
        <f>IF(O27=0,0,IF(O27&lt;-6,0,IF(O27&gt;13,70,LOOKUP(O27,{-6,-5,-4,-3,-2,-1,0,1,2,3,4,5,6,7,8,9,10,11,12,13},{20,28,33,36,41,45,50,54,57,60,62,63,64,65,66,67,68,69,69,70}))))</f>
        <v>0</v>
      </c>
      <c r="G226" s="18">
        <f>IF(O27=0,0,IF(O27&lt;-4,0,IF(O27&gt;16,70,LOOKUP(O27,{-4,-3,-2,-1,0,1,2,3,4,5,6,7,8,9,10,11,12,13,14,15,16},{23,26,29,32,35,38,42,46,50,53,56,58,60,62,64,65,66,67,68,69,70}))))</f>
        <v>0</v>
      </c>
      <c r="H226" s="18" t="str">
        <f t="shared" si="62"/>
        <v>*</v>
      </c>
      <c r="I226" s="18">
        <f>IF(O27=0,0,IF(O27&lt;-4,0,IF(O27&gt;15,70,LOOKUP(O27,{-4,-3,-2,-1,0,1,2,3,4,5,6,7,8,9,10,11,12,13,14,15,16,17,18,19,20,21,22,23,24,25,26,27},{30,34,38,42,46,50,53,56,58,60,62,63,64,65,66,67,68,69,69,70}))))</f>
        <v>0</v>
      </c>
      <c r="J226" s="18">
        <f>IF(O27=0,0,IF(O27&lt;-2,0,IF(O27&gt;18,70,LOOKUP(O27,{-2,-1,0,1,2,3,4,5,6,7,8,9,10,11,12,13,14,15,16,17,18},{23,26,29,32,35,38,42,46,50,53,56,58,60,62,64,65,66,67,68,69,70}))))</f>
        <v>0</v>
      </c>
      <c r="K226" s="18" t="str">
        <f t="shared" si="63"/>
        <v>*</v>
      </c>
      <c r="L226" s="18">
        <f>IF(O27=0,0,IF(O27&lt;-4,0,IF(O27&gt;19,70,LOOKUP(O27,{-4,-3,-2,-1,0,1,2,3,4,5,6,7,8,9,10,11,12,13,14,15,16,17,18,19},{14,18,22,26,30,34,38,42,46,50,53,56,58,60,62,63,64,65,66,67,68,69,69,70}))))</f>
        <v>0</v>
      </c>
      <c r="M226" s="18">
        <f>IF(O27=0,0,IF(O27&lt;-2,0,IF(O27&gt;22,70,LOOKUP(O27,{-2,-1,0,1,2,3,4,5,6,7,8,9,10,11,12,13,14,15,16,17,18,19,20,21,22},{11,14,17,20,23,26,29,32,35,38,42,46,50,53,56,58,60,62,64,65,66,67,68,69,70}))))</f>
        <v>0</v>
      </c>
      <c r="N226" s="18" t="str">
        <f t="shared" si="64"/>
        <v>*</v>
      </c>
      <c r="O226" s="18">
        <f>IF(O27=0,0,IF(O27&lt;-4,0,IF(O27&gt;23,70,LOOKUP(O27,{-4,-3,-2,-1,0,1,2,3,4,5,6,7,8,9,10,11,12,13,14,15,16,17,18,19,20,21,22,23},{1,4,7,10,14,18,22,26,30,34,38,42,46,50,53,56,58,60,62,63,64,65,66,67,68,69,69,70}))))</f>
        <v>0</v>
      </c>
      <c r="P226" s="18">
        <f>IF(O27=0,0,IF(O27&lt;-2,0,IF(O27&gt;26,70,LOOKUP(O27,{-2,-1,0,1,2,3,4,5,6,7,8,9,10,11,12,13,14,15,16,17,18,19,20,21,22,23,24,25,26},{1,3,5,8,11,14,17,20,23,26,29,32,35,38,42,46,50,53,56,58,60,62,64,65,66,67,68,69,70}))))</f>
        <v>0</v>
      </c>
      <c r="Q226" s="18" t="str">
        <f t="shared" si="65"/>
        <v>*</v>
      </c>
      <c r="R226" s="18">
        <f>IF(O27=0,0,IF(O27&lt;-4,0,IF(O27&gt;27,70,LOOKUP(O27,{-4,-3,-2,-1,0,1,2,3,4,5,6,7,8,9,10,11,12,13,14,15,16,17,18,19,20,21,22,23,24,25,26,27},{1,3,5,7,9,12,15,18,21,24,27,30,34,38,42,46,50,53,55,57,59,61,62,63,64,65,66,67,68,69,69,70}))))</f>
        <v>0</v>
      </c>
      <c r="S226" s="18">
        <f>IF(O27=0,0,IF(O27&lt;-2,0,IF(O27&gt;30,70,LOOKUP(O27,{-2,-1,0,1,2,3,4,5,6,7,8,9,10,11,12,13,14,15,16,17,18,19,20,21,22,23,24,25,26,27,28,29,30},{1,2,3,5,7,9,11,13,15,18,21,24,27,30,33,36,39,42,46,50,53,55,57,59,61,63,64,65,66,67,68,69,70}))))</f>
        <v>0</v>
      </c>
      <c r="T226" s="18" t="str">
        <f t="shared" si="66"/>
        <v>*</v>
      </c>
      <c r="U226" s="18">
        <f>IF(O27=0,0,IF(O27&lt;-5,0,IF(O27&gt;29,70,LOOKUP(O27,{-5,-4,-3,-2,-1,0,1,2,3,4,5,6,7,8,9,10,11,12,13,14,15,16,17,18,19,20,21,22,23,24,25,26,27,28,29},{1,2,4,6,8,10,12,14,16,18,20,22,24,26,29,32,35,38,42,46,50,53,55,57,59,61,62,63,64,65,66,67,68,69,70}))))</f>
        <v>0</v>
      </c>
      <c r="V226" s="18">
        <f>IF(O27=0,0,IF(O27&lt;-3,0,IF(O27&gt;33,70,LOOKUP(O27,{-3,-2,-1,0,1,2,3,4,5,6,7,8,9,10,11,12,13,14,15,16,17,18,19,20,21,22,23,24,25,26,27,28,29,30,31,32,33},{1,2,3,4,5,6,7,9,11,13,15,17,20,23,26,29,32,35,38,41,44,47,50,52,54,56,58,60,62,63,64,65,66,67,68,69,70}))))</f>
        <v>0</v>
      </c>
      <c r="W226" s="18" t="str">
        <f t="shared" si="67"/>
        <v>*</v>
      </c>
      <c r="X226" s="18">
        <f>IF(O27=0,0,IF(O27&lt;-5,0,IF(O27&gt;31,70,LOOKUP(O27,{-5,-4,-3,-2,-1,0,1,2,3,4,5,6,7,8,9,10,11,12,13,14,15,16,17,18,19,20,21,22,23,24,25,26,27,28,29,30,31},{1,2,4,6,8,10,12,14,16,18,20,22,24,26,28,30,32,35,38,41,44,47,50,52,54,56,58,60,62,63,64,65,66,67,68,69,70}))))</f>
        <v>0</v>
      </c>
      <c r="Y226" s="18">
        <f>IF(O27=0,0,IF(O27&lt;-3,0,IF(O27&gt;35,70,LOOKUP(O27,{-3,-2,-1,0,1,2,3,4,5,6,7,8,9,10,11,12,13,14,15,16,17,18,19,20,21,22,23,24,25,26,27,28,29,30,31,32,33,34,35},{1,2,3,4,6,8,10,12,14,16,18,20,22,24,26,28,30,32,34,36,38,41,44,47,50,52,54,56,58,60,62,63,64,65,66,67,68,69,70}))))</f>
        <v>0</v>
      </c>
      <c r="Z226" s="18" t="str">
        <f t="shared" si="68"/>
        <v>*</v>
      </c>
      <c r="AA226" s="18">
        <f>IF(O27=0,0,IF(O27&lt;-5,0,IF(O27&gt;31,70,LOOKUP(O27,{-5,-4,-3,-2,-1,0,1,2,3,4,5,6,7,8,9,10,11,12,13,14,15,16,17,18,19,20,21,22,23,24,25,26,27,28,29,30,31},{1,2,4,6,8,10,12,14,16,18,20,22,24,26,28,30,32,35,38,41,44,47,50,52,54,56,58,60,62,63,64,65,66,67,68,69,70}))))</f>
        <v>0</v>
      </c>
      <c r="AB226" s="18">
        <f>IF(O27=0,0,IF(O27&lt;-3,0,IF(O27&gt;35,70,LOOKUP(O27,{-3,-2,-1,0,1,2,3,4,5,6,7,8,9,10,11,12,13,14,15,16,17,18,19,20,21,22,23,24,25,26,27,28,29,30,31,32,33,34,35},{1,2,3,4,6,8,10,12,14,16,18,20,22,24,26,28,30,32,34,36,38,41,44,47,50,52,54,56,58,60,62,63,64,65,66,67,68,69,70}))))</f>
        <v>0</v>
      </c>
      <c r="AC226" s="18" t="str">
        <f t="shared" si="69"/>
        <v>*</v>
      </c>
      <c r="AD226" s="18">
        <f>IF(O27=0,0,IF(O27&lt;-5,0,IF(O27&gt;32,70,LOOKUP(O27,{-5,-4,-3,-2,-1,0,1,2,3,4,5,6,7,8,9,10,11,12,13,14,15,16,17,18,19,20,21,22,23,24,25,26,27,28,29,30,31,32},{1,2,3,4,6,8,10,12,14,16,18,20,22,24,26,28,30,32,35,38,41,44,47,50,52,54,56,58,60,62,63,64,65,66,67,68,69,70}))))</f>
        <v>0</v>
      </c>
      <c r="AE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F226" s="18" t="str">
        <f t="shared" si="70"/>
        <v>*</v>
      </c>
      <c r="AG226" s="18">
        <f>IF(O27=0,0,IF(O27&lt;-5,0,IF(O27&gt;32,70,LOOKUP(O27,{-5,-4,-3,-2,-1,0,1,2,3,4,5,6,7,8,9,10,11,12,13,14,15,16,17,18,19,20,21,22,23,24,25,26,27,28,29,30,31,32},{1,2,3,4,6,8,10,12,14,16,18,20,22,24,26,28,30,32,35,38,41,44,47,50,52,54,56,58,60,62,63,64,65,66,67,68,69,70}))))</f>
        <v>0</v>
      </c>
      <c r="AH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I226" s="18" t="str">
        <f t="shared" si="71"/>
        <v>*</v>
      </c>
      <c r="AJ226" s="18">
        <f>IF(O27=0,0,IF(O27&lt;-5,0,IF(O27&gt;32,70,LOOKUP(O27,{-5,-4,-3,-2,-1,0,1,2,3,4,5,6,7,8,9,10,11,12,13,14,15,16,17,18,19,20,21,22,23,24,25,26,27,28,29,30,31,32},{1,2,3,4,5,6,8,10,12,14,16,18,20,22,24,26,28,30,32,35,38,41,44,47,50,52,54,56,58,60,62,64,65,66,67,68,69,70}))))</f>
        <v>0</v>
      </c>
      <c r="AK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L226" s="18" t="str">
        <f t="shared" si="72"/>
        <v>*</v>
      </c>
    </row>
    <row r="227" spans="3:38" ht="12.75" hidden="1" x14ac:dyDescent="0.2">
      <c r="C227" s="15"/>
      <c r="D227" s="16"/>
      <c r="E227" s="18" t="str">
        <f t="shared" si="61"/>
        <v>*</v>
      </c>
      <c r="F227" s="18">
        <f>IF(O28=0,0,IF(O28&lt;-6,0,IF(O28&gt;13,70,LOOKUP(O28,{-6,-5,-4,-3,-2,-1,0,1,2,3,4,5,6,7,8,9,10,11,12,13},{20,28,33,36,41,45,50,54,57,60,62,63,64,65,66,67,68,69,69,70}))))</f>
        <v>0</v>
      </c>
      <c r="G227" s="18">
        <f>IF(O28=0,0,IF(O28&lt;-4,0,IF(O28&gt;16,70,LOOKUP(O28,{-4,-3,-2,-1,0,1,2,3,4,5,6,7,8,9,10,11,12,13,14,15,16},{23,26,29,32,35,38,42,46,50,53,56,58,60,62,64,65,66,67,68,69,70}))))</f>
        <v>0</v>
      </c>
      <c r="H227" s="18" t="str">
        <f t="shared" si="62"/>
        <v>*</v>
      </c>
      <c r="I227" s="18">
        <f>IF(O28=0,0,IF(O28&lt;-4,0,IF(O28&gt;15,70,LOOKUP(O28,{-4,-3,-2,-1,0,1,2,3,4,5,6,7,8,9,10,11,12,13,14,15,16,17,18,19,20,21,22,23,24,25,26,27},{30,34,38,42,46,50,53,56,58,60,62,63,64,65,66,67,68,69,69,70}))))</f>
        <v>0</v>
      </c>
      <c r="J227" s="18">
        <f>IF(O28=0,0,IF(O28&lt;-2,0,IF(O28&gt;18,70,LOOKUP(O28,{-2,-1,0,1,2,3,4,5,6,7,8,9,10,11,12,13,14,15,16,17,18},{23,26,29,32,35,38,42,46,50,53,56,58,60,62,64,65,66,67,68,69,70}))))</f>
        <v>0</v>
      </c>
      <c r="K227" s="18" t="str">
        <f t="shared" si="63"/>
        <v>*</v>
      </c>
      <c r="L227" s="18">
        <f>IF(O28=0,0,IF(O28&lt;-4,0,IF(O28&gt;19,70,LOOKUP(O28,{-4,-3,-2,-1,0,1,2,3,4,5,6,7,8,9,10,11,12,13,14,15,16,17,18,19},{14,18,22,26,30,34,38,42,46,50,53,56,58,60,62,63,64,65,66,67,68,69,69,70}))))</f>
        <v>0</v>
      </c>
      <c r="M227" s="18">
        <f>IF(O28=0,0,IF(O28&lt;-2,0,IF(O28&gt;22,70,LOOKUP(O28,{-2,-1,0,1,2,3,4,5,6,7,8,9,10,11,12,13,14,15,16,17,18,19,20,21,22},{11,14,17,20,23,26,29,32,35,38,42,46,50,53,56,58,60,62,64,65,66,67,68,69,70}))))</f>
        <v>0</v>
      </c>
      <c r="N227" s="18" t="str">
        <f t="shared" si="64"/>
        <v>*</v>
      </c>
      <c r="O227" s="18">
        <f>IF(O28=0,0,IF(O28&lt;-4,0,IF(O28&gt;23,70,LOOKUP(O28,{-4,-3,-2,-1,0,1,2,3,4,5,6,7,8,9,10,11,12,13,14,15,16,17,18,19,20,21,22,23},{1,4,7,10,14,18,22,26,30,34,38,42,46,50,53,56,58,60,62,63,64,65,66,67,68,69,69,70}))))</f>
        <v>0</v>
      </c>
      <c r="P227" s="18">
        <f>IF(O28=0,0,IF(O28&lt;-2,0,IF(O28&gt;26,70,LOOKUP(O28,{-2,-1,0,1,2,3,4,5,6,7,8,9,10,11,12,13,14,15,16,17,18,19,20,21,22,23,24,25,26},{1,3,5,8,11,14,17,20,23,26,29,32,35,38,42,46,50,53,56,58,60,62,64,65,66,67,68,69,70}))))</f>
        <v>0</v>
      </c>
      <c r="Q227" s="18" t="str">
        <f t="shared" si="65"/>
        <v>*</v>
      </c>
      <c r="R227" s="18">
        <f>IF(O28=0,0,IF(O28&lt;-4,0,IF(O28&gt;27,70,LOOKUP(O28,{-4,-3,-2,-1,0,1,2,3,4,5,6,7,8,9,10,11,12,13,14,15,16,17,18,19,20,21,22,23,24,25,26,27},{1,3,5,7,9,12,15,18,21,24,27,30,34,38,42,46,50,53,55,57,59,61,62,63,64,65,66,67,68,69,69,70}))))</f>
        <v>0</v>
      </c>
      <c r="S227" s="18">
        <f>IF(O28=0,0,IF(O28&lt;-2,0,IF(O28&gt;30,70,LOOKUP(O28,{-2,-1,0,1,2,3,4,5,6,7,8,9,10,11,12,13,14,15,16,17,18,19,20,21,22,23,24,25,26,27,28,29,30},{1,2,3,5,7,9,11,13,15,18,21,24,27,30,33,36,39,42,46,50,53,55,57,59,61,63,64,65,66,67,68,69,70}))))</f>
        <v>0</v>
      </c>
      <c r="T227" s="18" t="str">
        <f t="shared" si="66"/>
        <v>*</v>
      </c>
      <c r="U227" s="18">
        <f>IF(O28=0,0,IF(O28&lt;-5,0,IF(O28&gt;29,70,LOOKUP(O28,{-5,-4,-3,-2,-1,0,1,2,3,4,5,6,7,8,9,10,11,12,13,14,15,16,17,18,19,20,21,22,23,24,25,26,27,28,29},{1,2,4,6,8,10,12,14,16,18,20,22,24,26,29,32,35,38,42,46,50,53,55,57,59,61,62,63,64,65,66,67,68,69,70}))))</f>
        <v>0</v>
      </c>
      <c r="V227" s="18">
        <f>IF(O28=0,0,IF(O28&lt;-3,0,IF(O28&gt;33,70,LOOKUP(O28,{-3,-2,-1,0,1,2,3,4,5,6,7,8,9,10,11,12,13,14,15,16,17,18,19,20,21,22,23,24,25,26,27,28,29,30,31,32,33},{1,2,3,4,5,6,7,9,11,13,15,17,20,23,26,29,32,35,38,41,44,47,50,52,54,56,58,60,62,63,64,65,66,67,68,69,70}))))</f>
        <v>0</v>
      </c>
      <c r="W227" s="18" t="str">
        <f t="shared" si="67"/>
        <v>*</v>
      </c>
      <c r="X227" s="18">
        <f>IF(O28=0,0,IF(O28&lt;-5,0,IF(O28&gt;31,70,LOOKUP(O28,{-5,-4,-3,-2,-1,0,1,2,3,4,5,6,7,8,9,10,11,12,13,14,15,16,17,18,19,20,21,22,23,24,25,26,27,28,29,30,31},{1,2,4,6,8,10,12,14,16,18,20,22,24,26,28,30,32,35,38,41,44,47,50,52,54,56,58,60,62,63,64,65,66,67,68,69,70}))))</f>
        <v>0</v>
      </c>
      <c r="Y227" s="18">
        <f>IF(O28=0,0,IF(O28&lt;-3,0,IF(O28&gt;35,70,LOOKUP(O28,{-3,-2,-1,0,1,2,3,4,5,6,7,8,9,10,11,12,13,14,15,16,17,18,19,20,21,22,23,24,25,26,27,28,29,30,31,32,33,34,35},{1,2,3,4,6,8,10,12,14,16,18,20,22,24,26,28,30,32,34,36,38,41,44,47,50,52,54,56,58,60,62,63,64,65,66,67,68,69,70}))))</f>
        <v>0</v>
      </c>
      <c r="Z227" s="18" t="str">
        <f t="shared" si="68"/>
        <v>*</v>
      </c>
      <c r="AA227" s="18">
        <f>IF(O28=0,0,IF(O28&lt;-5,0,IF(O28&gt;31,70,LOOKUP(O28,{-5,-4,-3,-2,-1,0,1,2,3,4,5,6,7,8,9,10,11,12,13,14,15,16,17,18,19,20,21,22,23,24,25,26,27,28,29,30,31},{1,2,4,6,8,10,12,14,16,18,20,22,24,26,28,30,32,35,38,41,44,47,50,52,54,56,58,60,62,63,64,65,66,67,68,69,70}))))</f>
        <v>0</v>
      </c>
      <c r="AB227" s="18">
        <f>IF(O28=0,0,IF(O28&lt;-3,0,IF(O28&gt;35,70,LOOKUP(O28,{-3,-2,-1,0,1,2,3,4,5,6,7,8,9,10,11,12,13,14,15,16,17,18,19,20,21,22,23,24,25,26,27,28,29,30,31,32,33,34,35},{1,2,3,4,6,8,10,12,14,16,18,20,22,24,26,28,30,32,34,36,38,41,44,47,50,52,54,56,58,60,62,63,64,65,66,67,68,69,70}))))</f>
        <v>0</v>
      </c>
      <c r="AC227" s="18" t="str">
        <f t="shared" si="69"/>
        <v>*</v>
      </c>
      <c r="AD227" s="18">
        <f>IF(O28=0,0,IF(O28&lt;-5,0,IF(O28&gt;32,70,LOOKUP(O28,{-5,-4,-3,-2,-1,0,1,2,3,4,5,6,7,8,9,10,11,12,13,14,15,16,17,18,19,20,21,22,23,24,25,26,27,28,29,30,31,32},{1,2,3,4,6,8,10,12,14,16,18,20,22,24,26,28,30,32,35,38,41,44,47,50,52,54,56,58,60,62,63,64,65,66,67,68,69,70}))))</f>
        <v>0</v>
      </c>
      <c r="AE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F227" s="18" t="str">
        <f t="shared" si="70"/>
        <v>*</v>
      </c>
      <c r="AG227" s="18">
        <f>IF(O28=0,0,IF(O28&lt;-5,0,IF(O28&gt;32,70,LOOKUP(O28,{-5,-4,-3,-2,-1,0,1,2,3,4,5,6,7,8,9,10,11,12,13,14,15,16,17,18,19,20,21,22,23,24,25,26,27,28,29,30,31,32},{1,2,3,4,6,8,10,12,14,16,18,20,22,24,26,28,30,32,35,38,41,44,47,50,52,54,56,58,60,62,63,64,65,66,67,68,69,70}))))</f>
        <v>0</v>
      </c>
      <c r="AH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I227" s="18" t="str">
        <f t="shared" si="71"/>
        <v>*</v>
      </c>
      <c r="AJ227" s="18">
        <f>IF(O28=0,0,IF(O28&lt;-5,0,IF(O28&gt;32,70,LOOKUP(O28,{-5,-4,-3,-2,-1,0,1,2,3,4,5,6,7,8,9,10,11,12,13,14,15,16,17,18,19,20,21,22,23,24,25,26,27,28,29,30,31,32},{1,2,3,4,5,6,8,10,12,14,16,18,20,22,24,26,28,30,32,35,38,41,44,47,50,52,54,56,58,60,62,64,65,66,67,68,69,70}))))</f>
        <v>0</v>
      </c>
      <c r="AK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L227" s="18" t="str">
        <f t="shared" si="72"/>
        <v>*</v>
      </c>
    </row>
    <row r="228" spans="3:38" ht="12.75" hidden="1" x14ac:dyDescent="0.2">
      <c r="C228" s="15"/>
      <c r="D228" s="16"/>
      <c r="E228" s="18" t="str">
        <f t="shared" si="61"/>
        <v>*</v>
      </c>
      <c r="F228" s="18">
        <f>IF(O29=0,0,IF(O29&lt;-6,0,IF(O29&gt;13,70,LOOKUP(O29,{-6,-5,-4,-3,-2,-1,0,1,2,3,4,5,6,7,8,9,10,11,12,13},{20,28,33,36,41,45,50,54,57,60,62,63,64,65,66,67,68,69,69,70}))))</f>
        <v>0</v>
      </c>
      <c r="G228" s="18">
        <f>IF(O29=0,0,IF(O29&lt;-4,0,IF(O29&gt;16,70,LOOKUP(O29,{-4,-3,-2,-1,0,1,2,3,4,5,6,7,8,9,10,11,12,13,14,15,16},{23,26,29,32,35,38,42,46,50,53,56,58,60,62,64,65,66,67,68,69,70}))))</f>
        <v>0</v>
      </c>
      <c r="H228" s="18" t="str">
        <f t="shared" si="62"/>
        <v>*</v>
      </c>
      <c r="I228" s="18">
        <f>IF(O29=0,0,IF(O29&lt;-4,0,IF(O29&gt;15,70,LOOKUP(O29,{-4,-3,-2,-1,0,1,2,3,4,5,6,7,8,9,10,11,12,13,14,15,16,17,18,19,20,21,22,23,24,25,26,27},{30,34,38,42,46,50,53,56,58,60,62,63,64,65,66,67,68,69,69,70}))))</f>
        <v>0</v>
      </c>
      <c r="J228" s="18">
        <f>IF(O29=0,0,IF(O29&lt;-2,0,IF(O29&gt;18,70,LOOKUP(O29,{-2,-1,0,1,2,3,4,5,6,7,8,9,10,11,12,13,14,15,16,17,18},{23,26,29,32,35,38,42,46,50,53,56,58,60,62,64,65,66,67,68,69,70}))))</f>
        <v>0</v>
      </c>
      <c r="K228" s="18" t="str">
        <f t="shared" si="63"/>
        <v>*</v>
      </c>
      <c r="L228" s="18">
        <f>IF(O29=0,0,IF(O29&lt;-4,0,IF(O29&gt;19,70,LOOKUP(O29,{-4,-3,-2,-1,0,1,2,3,4,5,6,7,8,9,10,11,12,13,14,15,16,17,18,19},{14,18,22,26,30,34,38,42,46,50,53,56,58,60,62,63,64,65,66,67,68,69,69,70}))))</f>
        <v>0</v>
      </c>
      <c r="M228" s="18">
        <f>IF(O29=0,0,IF(O29&lt;-2,0,IF(O29&gt;22,70,LOOKUP(O29,{-2,-1,0,1,2,3,4,5,6,7,8,9,10,11,12,13,14,15,16,17,18,19,20,21,22},{11,14,17,20,23,26,29,32,35,38,42,46,50,53,56,58,60,62,64,65,66,67,68,69,70}))))</f>
        <v>0</v>
      </c>
      <c r="N228" s="18" t="str">
        <f t="shared" si="64"/>
        <v>*</v>
      </c>
      <c r="O228" s="18">
        <f>IF(O29=0,0,IF(O29&lt;-4,0,IF(O29&gt;23,70,LOOKUP(O29,{-4,-3,-2,-1,0,1,2,3,4,5,6,7,8,9,10,11,12,13,14,15,16,17,18,19,20,21,22,23},{1,4,7,10,14,18,22,26,30,34,38,42,46,50,53,56,58,60,62,63,64,65,66,67,68,69,69,70}))))</f>
        <v>0</v>
      </c>
      <c r="P228" s="18">
        <f>IF(O29=0,0,IF(O29&lt;-2,0,IF(O29&gt;26,70,LOOKUP(O29,{-2,-1,0,1,2,3,4,5,6,7,8,9,10,11,12,13,14,15,16,17,18,19,20,21,22,23,24,25,26},{1,3,5,8,11,14,17,20,23,26,29,32,35,38,42,46,50,53,56,58,60,62,64,65,66,67,68,69,70}))))</f>
        <v>0</v>
      </c>
      <c r="Q228" s="18" t="str">
        <f t="shared" si="65"/>
        <v>*</v>
      </c>
      <c r="R228" s="18">
        <f>IF(O29=0,0,IF(O29&lt;-4,0,IF(O29&gt;27,70,LOOKUP(O29,{-4,-3,-2,-1,0,1,2,3,4,5,6,7,8,9,10,11,12,13,14,15,16,17,18,19,20,21,22,23,24,25,26,27},{1,3,5,7,9,12,15,18,21,24,27,30,34,38,42,46,50,53,55,57,59,61,62,63,64,65,66,67,68,69,69,70}))))</f>
        <v>0</v>
      </c>
      <c r="S228" s="18">
        <f>IF(O29=0,0,IF(O29&lt;-2,0,IF(O29&gt;30,70,LOOKUP(O29,{-2,-1,0,1,2,3,4,5,6,7,8,9,10,11,12,13,14,15,16,17,18,19,20,21,22,23,24,25,26,27,28,29,30},{1,2,3,5,7,9,11,13,15,18,21,24,27,30,33,36,39,42,46,50,53,55,57,59,61,63,64,65,66,67,68,69,70}))))</f>
        <v>0</v>
      </c>
      <c r="T228" s="18" t="str">
        <f t="shared" si="66"/>
        <v>*</v>
      </c>
      <c r="U228" s="18">
        <f>IF(O29=0,0,IF(O29&lt;-5,0,IF(O29&gt;29,70,LOOKUP(O29,{-5,-4,-3,-2,-1,0,1,2,3,4,5,6,7,8,9,10,11,12,13,14,15,16,17,18,19,20,21,22,23,24,25,26,27,28,29},{1,2,4,6,8,10,12,14,16,18,20,22,24,26,29,32,35,38,42,46,50,53,55,57,59,61,62,63,64,65,66,67,68,69,70}))))</f>
        <v>0</v>
      </c>
      <c r="V228" s="18">
        <f>IF(O29=0,0,IF(O29&lt;-3,0,IF(O29&gt;33,70,LOOKUP(O29,{-3,-2,-1,0,1,2,3,4,5,6,7,8,9,10,11,12,13,14,15,16,17,18,19,20,21,22,23,24,25,26,27,28,29,30,31,32,33},{1,2,3,4,5,6,7,9,11,13,15,17,20,23,26,29,32,35,38,41,44,47,50,52,54,56,58,60,62,63,64,65,66,67,68,69,70}))))</f>
        <v>0</v>
      </c>
      <c r="W228" s="18" t="str">
        <f t="shared" si="67"/>
        <v>*</v>
      </c>
      <c r="X228" s="18">
        <f>IF(O29=0,0,IF(O29&lt;-5,0,IF(O29&gt;31,70,LOOKUP(O29,{-5,-4,-3,-2,-1,0,1,2,3,4,5,6,7,8,9,10,11,12,13,14,15,16,17,18,19,20,21,22,23,24,25,26,27,28,29,30,31},{1,2,4,6,8,10,12,14,16,18,20,22,24,26,28,30,32,35,38,41,44,47,50,52,54,56,58,60,62,63,64,65,66,67,68,69,70}))))</f>
        <v>0</v>
      </c>
      <c r="Y228" s="18">
        <f>IF(O29=0,0,IF(O29&lt;-3,0,IF(O29&gt;35,70,LOOKUP(O29,{-3,-2,-1,0,1,2,3,4,5,6,7,8,9,10,11,12,13,14,15,16,17,18,19,20,21,22,23,24,25,26,27,28,29,30,31,32,33,34,35},{1,2,3,4,6,8,10,12,14,16,18,20,22,24,26,28,30,32,34,36,38,41,44,47,50,52,54,56,58,60,62,63,64,65,66,67,68,69,70}))))</f>
        <v>0</v>
      </c>
      <c r="Z228" s="18" t="str">
        <f t="shared" si="68"/>
        <v>*</v>
      </c>
      <c r="AA228" s="18">
        <f>IF(O29=0,0,IF(O29&lt;-5,0,IF(O29&gt;31,70,LOOKUP(O29,{-5,-4,-3,-2,-1,0,1,2,3,4,5,6,7,8,9,10,11,12,13,14,15,16,17,18,19,20,21,22,23,24,25,26,27,28,29,30,31},{1,2,4,6,8,10,12,14,16,18,20,22,24,26,28,30,32,35,38,41,44,47,50,52,54,56,58,60,62,63,64,65,66,67,68,69,70}))))</f>
        <v>0</v>
      </c>
      <c r="AB228" s="18">
        <f>IF(O29=0,0,IF(O29&lt;-3,0,IF(O29&gt;35,70,LOOKUP(O29,{-3,-2,-1,0,1,2,3,4,5,6,7,8,9,10,11,12,13,14,15,16,17,18,19,20,21,22,23,24,25,26,27,28,29,30,31,32,33,34,35},{1,2,3,4,6,8,10,12,14,16,18,20,22,24,26,28,30,32,34,36,38,41,44,47,50,52,54,56,58,60,62,63,64,65,66,67,68,69,70}))))</f>
        <v>0</v>
      </c>
      <c r="AC228" s="18" t="str">
        <f t="shared" si="69"/>
        <v>*</v>
      </c>
      <c r="AD228" s="18">
        <f>IF(O29=0,0,IF(O29&lt;-5,0,IF(O29&gt;32,70,LOOKUP(O29,{-5,-4,-3,-2,-1,0,1,2,3,4,5,6,7,8,9,10,11,12,13,14,15,16,17,18,19,20,21,22,23,24,25,26,27,28,29,30,31,32},{1,2,3,4,6,8,10,12,14,16,18,20,22,24,26,28,30,32,35,38,41,44,47,50,52,54,56,58,60,62,63,64,65,66,67,68,69,70}))))</f>
        <v>0</v>
      </c>
      <c r="AE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F228" s="18" t="str">
        <f t="shared" si="70"/>
        <v>*</v>
      </c>
      <c r="AG228" s="18">
        <f>IF(O29=0,0,IF(O29&lt;-5,0,IF(O29&gt;32,70,LOOKUP(O29,{-5,-4,-3,-2,-1,0,1,2,3,4,5,6,7,8,9,10,11,12,13,14,15,16,17,18,19,20,21,22,23,24,25,26,27,28,29,30,31,32},{1,2,3,4,6,8,10,12,14,16,18,20,22,24,26,28,30,32,35,38,41,44,47,50,52,54,56,58,60,62,63,64,65,66,67,68,69,70}))))</f>
        <v>0</v>
      </c>
      <c r="AH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I228" s="18" t="str">
        <f t="shared" si="71"/>
        <v>*</v>
      </c>
      <c r="AJ228" s="18">
        <f>IF(O29=0,0,IF(O29&lt;-5,0,IF(O29&gt;32,70,LOOKUP(O29,{-5,-4,-3,-2,-1,0,1,2,3,4,5,6,7,8,9,10,11,12,13,14,15,16,17,18,19,20,21,22,23,24,25,26,27,28,29,30,31,32},{1,2,3,4,5,6,8,10,12,14,16,18,20,22,24,26,28,30,32,35,38,41,44,47,50,52,54,56,58,60,62,64,65,66,67,68,69,70}))))</f>
        <v>0</v>
      </c>
      <c r="AK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L228" s="18" t="str">
        <f t="shared" si="72"/>
        <v>*</v>
      </c>
    </row>
    <row r="229" spans="3:38" ht="12.75" hidden="1" x14ac:dyDescent="0.2">
      <c r="C229" s="15"/>
      <c r="D229" s="16"/>
      <c r="E229" s="18" t="str">
        <f t="shared" si="61"/>
        <v>*</v>
      </c>
      <c r="F229" s="18">
        <f>IF(O30=0,0,IF(O30&lt;-6,0,IF(O30&gt;13,70,LOOKUP(O30,{-6,-5,-4,-3,-2,-1,0,1,2,3,4,5,6,7,8,9,10,11,12,13},{20,28,33,36,41,45,50,54,57,60,62,63,64,65,66,67,68,69,69,70}))))</f>
        <v>0</v>
      </c>
      <c r="G229" s="18">
        <f>IF(O30=0,0,IF(O30&lt;-4,0,IF(O30&gt;16,70,LOOKUP(O30,{-4,-3,-2,-1,0,1,2,3,4,5,6,7,8,9,10,11,12,13,14,15,16},{23,26,29,32,35,38,42,46,50,53,56,58,60,62,64,65,66,67,68,69,70}))))</f>
        <v>0</v>
      </c>
      <c r="H229" s="18" t="str">
        <f t="shared" si="62"/>
        <v>*</v>
      </c>
      <c r="I229" s="18">
        <f>IF(O30=0,0,IF(O30&lt;-4,0,IF(O30&gt;15,70,LOOKUP(O30,{-4,-3,-2,-1,0,1,2,3,4,5,6,7,8,9,10,11,12,13,14,15,16,17,18,19,20,21,22,23,24,25,26,27},{30,34,38,42,46,50,53,56,58,60,62,63,64,65,66,67,68,69,69,70}))))</f>
        <v>0</v>
      </c>
      <c r="J229" s="18">
        <f>IF(O30=0,0,IF(O30&lt;-2,0,IF(O30&gt;18,70,LOOKUP(O30,{-2,-1,0,1,2,3,4,5,6,7,8,9,10,11,12,13,14,15,16,17,18},{23,26,29,32,35,38,42,46,50,53,56,58,60,62,64,65,66,67,68,69,70}))))</f>
        <v>0</v>
      </c>
      <c r="K229" s="18" t="str">
        <f t="shared" si="63"/>
        <v>*</v>
      </c>
      <c r="L229" s="18">
        <f>IF(O30=0,0,IF(O30&lt;-4,0,IF(O30&gt;19,70,LOOKUP(O30,{-4,-3,-2,-1,0,1,2,3,4,5,6,7,8,9,10,11,12,13,14,15,16,17,18,19},{14,18,22,26,30,34,38,42,46,50,53,56,58,60,62,63,64,65,66,67,68,69,69,70}))))</f>
        <v>0</v>
      </c>
      <c r="M229" s="18">
        <f>IF(O30=0,0,IF(O30&lt;-2,0,IF(O30&gt;22,70,LOOKUP(O30,{-2,-1,0,1,2,3,4,5,6,7,8,9,10,11,12,13,14,15,16,17,18,19,20,21,22},{11,14,17,20,23,26,29,32,35,38,42,46,50,53,56,58,60,62,64,65,66,67,68,69,70}))))</f>
        <v>0</v>
      </c>
      <c r="N229" s="18" t="str">
        <f t="shared" si="64"/>
        <v>*</v>
      </c>
      <c r="O229" s="18">
        <f>IF(O30=0,0,IF(O30&lt;-4,0,IF(O30&gt;23,70,LOOKUP(O30,{-4,-3,-2,-1,0,1,2,3,4,5,6,7,8,9,10,11,12,13,14,15,16,17,18,19,20,21,22,23},{1,4,7,10,14,18,22,26,30,34,38,42,46,50,53,56,58,60,62,63,64,65,66,67,68,69,69,70}))))</f>
        <v>0</v>
      </c>
      <c r="P229" s="18">
        <f>IF(O30=0,0,IF(O30&lt;-2,0,IF(O30&gt;26,70,LOOKUP(O30,{-2,-1,0,1,2,3,4,5,6,7,8,9,10,11,12,13,14,15,16,17,18,19,20,21,22,23,24,25,26},{1,3,5,8,11,14,17,20,23,26,29,32,35,38,42,46,50,53,56,58,60,62,64,65,66,67,68,69,70}))))</f>
        <v>0</v>
      </c>
      <c r="Q229" s="18" t="str">
        <f t="shared" si="65"/>
        <v>*</v>
      </c>
      <c r="R229" s="18">
        <f>IF(O30=0,0,IF(O30&lt;-4,0,IF(O30&gt;27,70,LOOKUP(O30,{-4,-3,-2,-1,0,1,2,3,4,5,6,7,8,9,10,11,12,13,14,15,16,17,18,19,20,21,22,23,24,25,26,27},{1,3,5,7,9,12,15,18,21,24,27,30,34,38,42,46,50,53,55,57,59,61,62,63,64,65,66,67,68,69,69,70}))))</f>
        <v>0</v>
      </c>
      <c r="S229" s="18">
        <f>IF(O30=0,0,IF(O30&lt;-2,0,IF(O30&gt;30,70,LOOKUP(O30,{-2,-1,0,1,2,3,4,5,6,7,8,9,10,11,12,13,14,15,16,17,18,19,20,21,22,23,24,25,26,27,28,29,30},{1,2,3,5,7,9,11,13,15,18,21,24,27,30,33,36,39,42,46,50,53,55,57,59,61,63,64,65,66,67,68,69,70}))))</f>
        <v>0</v>
      </c>
      <c r="T229" s="18" t="str">
        <f t="shared" si="66"/>
        <v>*</v>
      </c>
      <c r="U229" s="18">
        <f>IF(O30=0,0,IF(O30&lt;-5,0,IF(O30&gt;29,70,LOOKUP(O30,{-5,-4,-3,-2,-1,0,1,2,3,4,5,6,7,8,9,10,11,12,13,14,15,16,17,18,19,20,21,22,23,24,25,26,27,28,29},{1,2,4,6,8,10,12,14,16,18,20,22,24,26,29,32,35,38,42,46,50,53,55,57,59,61,62,63,64,65,66,67,68,69,70}))))</f>
        <v>0</v>
      </c>
      <c r="V229" s="18">
        <f>IF(O30=0,0,IF(O30&lt;-3,0,IF(O30&gt;33,70,LOOKUP(O30,{-3,-2,-1,0,1,2,3,4,5,6,7,8,9,10,11,12,13,14,15,16,17,18,19,20,21,22,23,24,25,26,27,28,29,30,31,32,33},{1,2,3,4,5,6,7,9,11,13,15,17,20,23,26,29,32,35,38,41,44,47,50,52,54,56,58,60,62,63,64,65,66,67,68,69,70}))))</f>
        <v>0</v>
      </c>
      <c r="W229" s="18" t="str">
        <f t="shared" si="67"/>
        <v>*</v>
      </c>
      <c r="X229" s="18">
        <f>IF(O30=0,0,IF(O30&lt;-5,0,IF(O30&gt;31,70,LOOKUP(O30,{-5,-4,-3,-2,-1,0,1,2,3,4,5,6,7,8,9,10,11,12,13,14,15,16,17,18,19,20,21,22,23,24,25,26,27,28,29,30,31},{1,2,4,6,8,10,12,14,16,18,20,22,24,26,28,30,32,35,38,41,44,47,50,52,54,56,58,60,62,63,64,65,66,67,68,69,70}))))</f>
        <v>0</v>
      </c>
      <c r="Y229" s="18">
        <f>IF(O30=0,0,IF(O30&lt;-3,0,IF(O30&gt;35,70,LOOKUP(O30,{-3,-2,-1,0,1,2,3,4,5,6,7,8,9,10,11,12,13,14,15,16,17,18,19,20,21,22,23,24,25,26,27,28,29,30,31,32,33,34,35},{1,2,3,4,6,8,10,12,14,16,18,20,22,24,26,28,30,32,34,36,38,41,44,47,50,52,54,56,58,60,62,63,64,65,66,67,68,69,70}))))</f>
        <v>0</v>
      </c>
      <c r="Z229" s="18" t="str">
        <f t="shared" si="68"/>
        <v>*</v>
      </c>
      <c r="AA229" s="18">
        <f>IF(O30=0,0,IF(O30&lt;-5,0,IF(O30&gt;31,70,LOOKUP(O30,{-5,-4,-3,-2,-1,0,1,2,3,4,5,6,7,8,9,10,11,12,13,14,15,16,17,18,19,20,21,22,23,24,25,26,27,28,29,30,31},{1,2,4,6,8,10,12,14,16,18,20,22,24,26,28,30,32,35,38,41,44,47,50,52,54,56,58,60,62,63,64,65,66,67,68,69,70}))))</f>
        <v>0</v>
      </c>
      <c r="AB229" s="18">
        <f>IF(O30=0,0,IF(O30&lt;-3,0,IF(O30&gt;35,70,LOOKUP(O30,{-3,-2,-1,0,1,2,3,4,5,6,7,8,9,10,11,12,13,14,15,16,17,18,19,20,21,22,23,24,25,26,27,28,29,30,31,32,33,34,35},{1,2,3,4,6,8,10,12,14,16,18,20,22,24,26,28,30,32,34,36,38,41,44,47,50,52,54,56,58,60,62,63,64,65,66,67,68,69,70}))))</f>
        <v>0</v>
      </c>
      <c r="AC229" s="18" t="str">
        <f t="shared" si="69"/>
        <v>*</v>
      </c>
      <c r="AD229" s="18">
        <f>IF(O30=0,0,IF(O30&lt;-5,0,IF(O30&gt;32,70,LOOKUP(O30,{-5,-4,-3,-2,-1,0,1,2,3,4,5,6,7,8,9,10,11,12,13,14,15,16,17,18,19,20,21,22,23,24,25,26,27,28,29,30,31,32},{1,2,3,4,6,8,10,12,14,16,18,20,22,24,26,28,30,32,35,38,41,44,47,50,52,54,56,58,60,62,63,64,65,66,67,68,69,70}))))</f>
        <v>0</v>
      </c>
      <c r="AE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F229" s="18" t="str">
        <f t="shared" si="70"/>
        <v>*</v>
      </c>
      <c r="AG229" s="18">
        <f>IF(O30=0,0,IF(O30&lt;-5,0,IF(O30&gt;32,70,LOOKUP(O30,{-5,-4,-3,-2,-1,0,1,2,3,4,5,6,7,8,9,10,11,12,13,14,15,16,17,18,19,20,21,22,23,24,25,26,27,28,29,30,31,32},{1,2,3,4,6,8,10,12,14,16,18,20,22,24,26,28,30,32,35,38,41,44,47,50,52,54,56,58,60,62,63,64,65,66,67,68,69,70}))))</f>
        <v>0</v>
      </c>
      <c r="AH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I229" s="18" t="str">
        <f t="shared" si="71"/>
        <v>*</v>
      </c>
      <c r="AJ229" s="18">
        <f>IF(O30=0,0,IF(O30&lt;-5,0,IF(O30&gt;32,70,LOOKUP(O30,{-5,-4,-3,-2,-1,0,1,2,3,4,5,6,7,8,9,10,11,12,13,14,15,16,17,18,19,20,21,22,23,24,25,26,27,28,29,30,31,32},{1,2,3,4,5,6,8,10,12,14,16,18,20,22,24,26,28,30,32,35,38,41,44,47,50,52,54,56,58,60,62,64,65,66,67,68,69,70}))))</f>
        <v>0</v>
      </c>
      <c r="AK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L229" s="18" t="str">
        <f t="shared" si="72"/>
        <v>*</v>
      </c>
    </row>
    <row r="230" spans="3:38" ht="12.75" hidden="1" x14ac:dyDescent="0.2">
      <c r="C230" s="15"/>
      <c r="D230" s="16"/>
      <c r="E230" s="18" t="str">
        <f t="shared" si="61"/>
        <v>*</v>
      </c>
      <c r="F230" s="18">
        <f>IF(O31=0,0,IF(O31&lt;-6,0,IF(O31&gt;13,70,LOOKUP(O31,{-6,-5,-4,-3,-2,-1,0,1,2,3,4,5,6,7,8,9,10,11,12,13},{20,28,33,36,41,45,50,54,57,60,62,63,64,65,66,67,68,69,69,70}))))</f>
        <v>0</v>
      </c>
      <c r="G230" s="18">
        <f>IF(O31=0,0,IF(O31&lt;-4,0,IF(O31&gt;16,70,LOOKUP(O31,{-4,-3,-2,-1,0,1,2,3,4,5,6,7,8,9,10,11,12,13,14,15,16},{23,26,29,32,35,38,42,46,50,53,56,58,60,62,64,65,66,67,68,69,70}))))</f>
        <v>0</v>
      </c>
      <c r="H230" s="18" t="str">
        <f t="shared" si="62"/>
        <v>*</v>
      </c>
      <c r="I230" s="18">
        <f>IF(O31=0,0,IF(O31&lt;-4,0,IF(O31&gt;15,70,LOOKUP(O31,{-4,-3,-2,-1,0,1,2,3,4,5,6,7,8,9,10,11,12,13,14,15,16,17,18,19,20,21,22,23,24,25,26,27},{30,34,38,42,46,50,53,56,58,60,62,63,64,65,66,67,68,69,69,70}))))</f>
        <v>0</v>
      </c>
      <c r="J230" s="18">
        <f>IF(O31=0,0,IF(O31&lt;-2,0,IF(O31&gt;18,70,LOOKUP(O31,{-2,-1,0,1,2,3,4,5,6,7,8,9,10,11,12,13,14,15,16,17,18},{23,26,29,32,35,38,42,46,50,53,56,58,60,62,64,65,66,67,68,69,70}))))</f>
        <v>0</v>
      </c>
      <c r="K230" s="18" t="str">
        <f t="shared" si="63"/>
        <v>*</v>
      </c>
      <c r="L230" s="18">
        <f>IF(O31=0,0,IF(O31&lt;-4,0,IF(O31&gt;19,70,LOOKUP(O31,{-4,-3,-2,-1,0,1,2,3,4,5,6,7,8,9,10,11,12,13,14,15,16,17,18,19},{14,18,22,26,30,34,38,42,46,50,53,56,58,60,62,63,64,65,66,67,68,69,69,70}))))</f>
        <v>0</v>
      </c>
      <c r="M230" s="18">
        <f>IF(O31=0,0,IF(O31&lt;-2,0,IF(O31&gt;22,70,LOOKUP(O31,{-2,-1,0,1,2,3,4,5,6,7,8,9,10,11,12,13,14,15,16,17,18,19,20,21,22},{11,14,17,20,23,26,29,32,35,38,42,46,50,53,56,58,60,62,64,65,66,67,68,69,70}))))</f>
        <v>0</v>
      </c>
      <c r="N230" s="18" t="str">
        <f t="shared" si="64"/>
        <v>*</v>
      </c>
      <c r="O230" s="18">
        <f>IF(O31=0,0,IF(O31&lt;-4,0,IF(O31&gt;23,70,LOOKUP(O31,{-4,-3,-2,-1,0,1,2,3,4,5,6,7,8,9,10,11,12,13,14,15,16,17,18,19,20,21,22,23},{1,4,7,10,14,18,22,26,30,34,38,42,46,50,53,56,58,60,62,63,64,65,66,67,68,69,69,70}))))</f>
        <v>0</v>
      </c>
      <c r="P230" s="18">
        <f>IF(O31=0,0,IF(O31&lt;-2,0,IF(O31&gt;26,70,LOOKUP(O31,{-2,-1,0,1,2,3,4,5,6,7,8,9,10,11,12,13,14,15,16,17,18,19,20,21,22,23,24,25,26},{1,3,5,8,11,14,17,20,23,26,29,32,35,38,42,46,50,53,56,58,60,62,64,65,66,67,68,69,70}))))</f>
        <v>0</v>
      </c>
      <c r="Q230" s="18" t="str">
        <f t="shared" si="65"/>
        <v>*</v>
      </c>
      <c r="R230" s="18">
        <f>IF(O31=0,0,IF(O31&lt;-4,0,IF(O31&gt;27,70,LOOKUP(O31,{-4,-3,-2,-1,0,1,2,3,4,5,6,7,8,9,10,11,12,13,14,15,16,17,18,19,20,21,22,23,24,25,26,27},{1,3,5,7,9,12,15,18,21,24,27,30,34,38,42,46,50,53,55,57,59,61,62,63,64,65,66,67,68,69,69,70}))))</f>
        <v>0</v>
      </c>
      <c r="S230" s="18">
        <f>IF(O31=0,0,IF(O31&lt;-2,0,IF(O31&gt;30,70,LOOKUP(O31,{-2,-1,0,1,2,3,4,5,6,7,8,9,10,11,12,13,14,15,16,17,18,19,20,21,22,23,24,25,26,27,28,29,30},{1,2,3,5,7,9,11,13,15,18,21,24,27,30,33,36,39,42,46,50,53,55,57,59,61,63,64,65,66,67,68,69,70}))))</f>
        <v>0</v>
      </c>
      <c r="T230" s="18" t="str">
        <f t="shared" si="66"/>
        <v>*</v>
      </c>
      <c r="U230" s="18">
        <f>IF(O31=0,0,IF(O31&lt;-5,0,IF(O31&gt;29,70,LOOKUP(O31,{-5,-4,-3,-2,-1,0,1,2,3,4,5,6,7,8,9,10,11,12,13,14,15,16,17,18,19,20,21,22,23,24,25,26,27,28,29},{1,2,4,6,8,10,12,14,16,18,20,22,24,26,29,32,35,38,42,46,50,53,55,57,59,61,62,63,64,65,66,67,68,69,70}))))</f>
        <v>0</v>
      </c>
      <c r="V230" s="18">
        <f>IF(O31=0,0,IF(O31&lt;-3,0,IF(O31&gt;33,70,LOOKUP(O31,{-3,-2,-1,0,1,2,3,4,5,6,7,8,9,10,11,12,13,14,15,16,17,18,19,20,21,22,23,24,25,26,27,28,29,30,31,32,33},{1,2,3,4,5,6,7,9,11,13,15,17,20,23,26,29,32,35,38,41,44,47,50,52,54,56,58,60,62,63,64,65,66,67,68,69,70}))))</f>
        <v>0</v>
      </c>
      <c r="W230" s="18" t="str">
        <f t="shared" si="67"/>
        <v>*</v>
      </c>
      <c r="X230" s="18">
        <f>IF(O31=0,0,IF(O31&lt;-5,0,IF(O31&gt;31,70,LOOKUP(O31,{-5,-4,-3,-2,-1,0,1,2,3,4,5,6,7,8,9,10,11,12,13,14,15,16,17,18,19,20,21,22,23,24,25,26,27,28,29,30,31},{1,2,4,6,8,10,12,14,16,18,20,22,24,26,28,30,32,35,38,41,44,47,50,52,54,56,58,60,62,63,64,65,66,67,68,69,70}))))</f>
        <v>0</v>
      </c>
      <c r="Y230" s="18">
        <f>IF(O31=0,0,IF(O31&lt;-3,0,IF(O31&gt;35,70,LOOKUP(O31,{-3,-2,-1,0,1,2,3,4,5,6,7,8,9,10,11,12,13,14,15,16,17,18,19,20,21,22,23,24,25,26,27,28,29,30,31,32,33,34,35},{1,2,3,4,6,8,10,12,14,16,18,20,22,24,26,28,30,32,34,36,38,41,44,47,50,52,54,56,58,60,62,63,64,65,66,67,68,69,70}))))</f>
        <v>0</v>
      </c>
      <c r="Z230" s="18" t="str">
        <f t="shared" si="68"/>
        <v>*</v>
      </c>
      <c r="AA230" s="18">
        <f>IF(O31=0,0,IF(O31&lt;-5,0,IF(O31&gt;31,70,LOOKUP(O31,{-5,-4,-3,-2,-1,0,1,2,3,4,5,6,7,8,9,10,11,12,13,14,15,16,17,18,19,20,21,22,23,24,25,26,27,28,29,30,31},{1,2,4,6,8,10,12,14,16,18,20,22,24,26,28,30,32,35,38,41,44,47,50,52,54,56,58,60,62,63,64,65,66,67,68,69,70}))))</f>
        <v>0</v>
      </c>
      <c r="AB230" s="18">
        <f>IF(O31=0,0,IF(O31&lt;-3,0,IF(O31&gt;35,70,LOOKUP(O31,{-3,-2,-1,0,1,2,3,4,5,6,7,8,9,10,11,12,13,14,15,16,17,18,19,20,21,22,23,24,25,26,27,28,29,30,31,32,33,34,35},{1,2,3,4,6,8,10,12,14,16,18,20,22,24,26,28,30,32,34,36,38,41,44,47,50,52,54,56,58,60,62,63,64,65,66,67,68,69,70}))))</f>
        <v>0</v>
      </c>
      <c r="AC230" s="18" t="str">
        <f t="shared" si="69"/>
        <v>*</v>
      </c>
      <c r="AD230" s="18">
        <f>IF(O31=0,0,IF(O31&lt;-5,0,IF(O31&gt;32,70,LOOKUP(O31,{-5,-4,-3,-2,-1,0,1,2,3,4,5,6,7,8,9,10,11,12,13,14,15,16,17,18,19,20,21,22,23,24,25,26,27,28,29,30,31,32},{1,2,3,4,6,8,10,12,14,16,18,20,22,24,26,28,30,32,35,38,41,44,47,50,52,54,56,58,60,62,63,64,65,66,67,68,69,70}))))</f>
        <v>0</v>
      </c>
      <c r="AE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F230" s="18" t="str">
        <f t="shared" si="70"/>
        <v>*</v>
      </c>
      <c r="AG230" s="18">
        <f>IF(O31=0,0,IF(O31&lt;-5,0,IF(O31&gt;32,70,LOOKUP(O31,{-5,-4,-3,-2,-1,0,1,2,3,4,5,6,7,8,9,10,11,12,13,14,15,16,17,18,19,20,21,22,23,24,25,26,27,28,29,30,31,32},{1,2,3,4,6,8,10,12,14,16,18,20,22,24,26,28,30,32,35,38,41,44,47,50,52,54,56,58,60,62,63,64,65,66,67,68,69,70}))))</f>
        <v>0</v>
      </c>
      <c r="AH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I230" s="18" t="str">
        <f t="shared" si="71"/>
        <v>*</v>
      </c>
      <c r="AJ230" s="18">
        <f>IF(O31=0,0,IF(O31&lt;-5,0,IF(O31&gt;32,70,LOOKUP(O31,{-5,-4,-3,-2,-1,0,1,2,3,4,5,6,7,8,9,10,11,12,13,14,15,16,17,18,19,20,21,22,23,24,25,26,27,28,29,30,31,32},{1,2,3,4,5,6,8,10,12,14,16,18,20,22,24,26,28,30,32,35,38,41,44,47,50,52,54,56,58,60,62,64,65,66,67,68,69,70}))))</f>
        <v>0</v>
      </c>
      <c r="AK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L230" s="18" t="str">
        <f t="shared" si="72"/>
        <v>*</v>
      </c>
    </row>
    <row r="231" spans="3:38" ht="12.75" hidden="1" x14ac:dyDescent="0.2">
      <c r="C231" s="15"/>
      <c r="D231" s="16"/>
      <c r="E231" s="18" t="str">
        <f t="shared" si="61"/>
        <v>*</v>
      </c>
      <c r="F231" s="18">
        <f>IF(O32=0,0,IF(O32&lt;-6,0,IF(O32&gt;13,70,LOOKUP(O32,{-6,-5,-4,-3,-2,-1,0,1,2,3,4,5,6,7,8,9,10,11,12,13},{20,28,33,36,41,45,50,54,57,60,62,63,64,65,66,67,68,69,69,70}))))</f>
        <v>0</v>
      </c>
      <c r="G231" s="18">
        <f>IF(O32=0,0,IF(O32&lt;-4,0,IF(O32&gt;16,70,LOOKUP(O32,{-4,-3,-2,-1,0,1,2,3,4,5,6,7,8,9,10,11,12,13,14,15,16},{23,26,29,32,35,38,42,46,50,53,56,58,60,62,64,65,66,67,68,69,70}))))</f>
        <v>0</v>
      </c>
      <c r="H231" s="18" t="str">
        <f t="shared" si="62"/>
        <v>*</v>
      </c>
      <c r="I231" s="18">
        <f>IF(O32=0,0,IF(O32&lt;-4,0,IF(O32&gt;15,70,LOOKUP(O32,{-4,-3,-2,-1,0,1,2,3,4,5,6,7,8,9,10,11,12,13,14,15,16,17,18,19,20,21,22,23,24,25,26,27},{30,34,38,42,46,50,53,56,58,60,62,63,64,65,66,67,68,69,69,70}))))</f>
        <v>0</v>
      </c>
      <c r="J231" s="18">
        <f>IF(O32=0,0,IF(O32&lt;-2,0,IF(O32&gt;18,70,LOOKUP(O32,{-2,-1,0,1,2,3,4,5,6,7,8,9,10,11,12,13,14,15,16,17,18},{23,26,29,32,35,38,42,46,50,53,56,58,60,62,64,65,66,67,68,69,70}))))</f>
        <v>0</v>
      </c>
      <c r="K231" s="18" t="str">
        <f t="shared" si="63"/>
        <v>*</v>
      </c>
      <c r="L231" s="18">
        <f>IF(O32=0,0,IF(O32&lt;-4,0,IF(O32&gt;19,70,LOOKUP(O32,{-4,-3,-2,-1,0,1,2,3,4,5,6,7,8,9,10,11,12,13,14,15,16,17,18,19},{14,18,22,26,30,34,38,42,46,50,53,56,58,60,62,63,64,65,66,67,68,69,69,70}))))</f>
        <v>0</v>
      </c>
      <c r="M231" s="18">
        <f>IF(O32=0,0,IF(O32&lt;-2,0,IF(O32&gt;22,70,LOOKUP(O32,{-2,-1,0,1,2,3,4,5,6,7,8,9,10,11,12,13,14,15,16,17,18,19,20,21,22},{11,14,17,20,23,26,29,32,35,38,42,46,50,53,56,58,60,62,64,65,66,67,68,69,70}))))</f>
        <v>0</v>
      </c>
      <c r="N231" s="18" t="str">
        <f t="shared" si="64"/>
        <v>*</v>
      </c>
      <c r="O231" s="18">
        <f>IF(O32=0,0,IF(O32&lt;-4,0,IF(O32&gt;23,70,LOOKUP(O32,{-4,-3,-2,-1,0,1,2,3,4,5,6,7,8,9,10,11,12,13,14,15,16,17,18,19,20,21,22,23},{1,4,7,10,14,18,22,26,30,34,38,42,46,50,53,56,58,60,62,63,64,65,66,67,68,69,69,70}))))</f>
        <v>0</v>
      </c>
      <c r="P231" s="18">
        <f>IF(O32=0,0,IF(O32&lt;-2,0,IF(O32&gt;26,70,LOOKUP(O32,{-2,-1,0,1,2,3,4,5,6,7,8,9,10,11,12,13,14,15,16,17,18,19,20,21,22,23,24,25,26},{1,3,5,8,11,14,17,20,23,26,29,32,35,38,42,46,50,53,56,58,60,62,64,65,66,67,68,69,70}))))</f>
        <v>0</v>
      </c>
      <c r="Q231" s="18" t="str">
        <f t="shared" si="65"/>
        <v>*</v>
      </c>
      <c r="R231" s="18">
        <f>IF(O32=0,0,IF(O32&lt;-4,0,IF(O32&gt;27,70,LOOKUP(O32,{-4,-3,-2,-1,0,1,2,3,4,5,6,7,8,9,10,11,12,13,14,15,16,17,18,19,20,21,22,23,24,25,26,27},{1,3,5,7,9,12,15,18,21,24,27,30,34,38,42,46,50,53,55,57,59,61,62,63,64,65,66,67,68,69,69,70}))))</f>
        <v>0</v>
      </c>
      <c r="S231" s="18">
        <f>IF(O32=0,0,IF(O32&lt;-2,0,IF(O32&gt;30,70,LOOKUP(O32,{-2,-1,0,1,2,3,4,5,6,7,8,9,10,11,12,13,14,15,16,17,18,19,20,21,22,23,24,25,26,27,28,29,30},{1,2,3,5,7,9,11,13,15,18,21,24,27,30,33,36,39,42,46,50,53,55,57,59,61,63,64,65,66,67,68,69,70}))))</f>
        <v>0</v>
      </c>
      <c r="T231" s="18" t="str">
        <f t="shared" si="66"/>
        <v>*</v>
      </c>
      <c r="U231" s="18">
        <f>IF(O32=0,0,IF(O32&lt;-5,0,IF(O32&gt;29,70,LOOKUP(O32,{-5,-4,-3,-2,-1,0,1,2,3,4,5,6,7,8,9,10,11,12,13,14,15,16,17,18,19,20,21,22,23,24,25,26,27,28,29},{1,2,4,6,8,10,12,14,16,18,20,22,24,26,29,32,35,38,42,46,50,53,55,57,59,61,62,63,64,65,66,67,68,69,70}))))</f>
        <v>0</v>
      </c>
      <c r="V231" s="18">
        <f>IF(O32=0,0,IF(O32&lt;-3,0,IF(O32&gt;33,70,LOOKUP(O32,{-3,-2,-1,0,1,2,3,4,5,6,7,8,9,10,11,12,13,14,15,16,17,18,19,20,21,22,23,24,25,26,27,28,29,30,31,32,33},{1,2,3,4,5,6,7,9,11,13,15,17,20,23,26,29,32,35,38,41,44,47,50,52,54,56,58,60,62,63,64,65,66,67,68,69,70}))))</f>
        <v>0</v>
      </c>
      <c r="W231" s="18" t="str">
        <f t="shared" si="67"/>
        <v>*</v>
      </c>
      <c r="X231" s="18">
        <f>IF(O32=0,0,IF(O32&lt;-5,0,IF(O32&gt;31,70,LOOKUP(O32,{-5,-4,-3,-2,-1,0,1,2,3,4,5,6,7,8,9,10,11,12,13,14,15,16,17,18,19,20,21,22,23,24,25,26,27,28,29,30,31},{1,2,4,6,8,10,12,14,16,18,20,22,24,26,28,30,32,35,38,41,44,47,50,52,54,56,58,60,62,63,64,65,66,67,68,69,70}))))</f>
        <v>0</v>
      </c>
      <c r="Y231" s="18">
        <f>IF(O32=0,0,IF(O32&lt;-3,0,IF(O32&gt;35,70,LOOKUP(O32,{-3,-2,-1,0,1,2,3,4,5,6,7,8,9,10,11,12,13,14,15,16,17,18,19,20,21,22,23,24,25,26,27,28,29,30,31,32,33,34,35},{1,2,3,4,6,8,10,12,14,16,18,20,22,24,26,28,30,32,34,36,38,41,44,47,50,52,54,56,58,60,62,63,64,65,66,67,68,69,70}))))</f>
        <v>0</v>
      </c>
      <c r="Z231" s="18" t="str">
        <f t="shared" si="68"/>
        <v>*</v>
      </c>
      <c r="AA231" s="18">
        <f>IF(O32=0,0,IF(O32&lt;-5,0,IF(O32&gt;31,70,LOOKUP(O32,{-5,-4,-3,-2,-1,0,1,2,3,4,5,6,7,8,9,10,11,12,13,14,15,16,17,18,19,20,21,22,23,24,25,26,27,28,29,30,31},{1,2,4,6,8,10,12,14,16,18,20,22,24,26,28,30,32,35,38,41,44,47,50,52,54,56,58,60,62,63,64,65,66,67,68,69,70}))))</f>
        <v>0</v>
      </c>
      <c r="AB231" s="18">
        <f>IF(O32=0,0,IF(O32&lt;-3,0,IF(O32&gt;35,70,LOOKUP(O32,{-3,-2,-1,0,1,2,3,4,5,6,7,8,9,10,11,12,13,14,15,16,17,18,19,20,21,22,23,24,25,26,27,28,29,30,31,32,33,34,35},{1,2,3,4,6,8,10,12,14,16,18,20,22,24,26,28,30,32,34,36,38,41,44,47,50,52,54,56,58,60,62,63,64,65,66,67,68,69,70}))))</f>
        <v>0</v>
      </c>
      <c r="AC231" s="18" t="str">
        <f t="shared" si="69"/>
        <v>*</v>
      </c>
      <c r="AD231" s="18">
        <f>IF(O32=0,0,IF(O32&lt;-5,0,IF(O32&gt;32,70,LOOKUP(O32,{-5,-4,-3,-2,-1,0,1,2,3,4,5,6,7,8,9,10,11,12,13,14,15,16,17,18,19,20,21,22,23,24,25,26,27,28,29,30,31,32},{1,2,3,4,6,8,10,12,14,16,18,20,22,24,26,28,30,32,35,38,41,44,47,50,52,54,56,58,60,62,63,64,65,66,67,68,69,70}))))</f>
        <v>0</v>
      </c>
      <c r="AE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F231" s="18" t="str">
        <f t="shared" si="70"/>
        <v>*</v>
      </c>
      <c r="AG231" s="18">
        <f>IF(O32=0,0,IF(O32&lt;-5,0,IF(O32&gt;32,70,LOOKUP(O32,{-5,-4,-3,-2,-1,0,1,2,3,4,5,6,7,8,9,10,11,12,13,14,15,16,17,18,19,20,21,22,23,24,25,26,27,28,29,30,31,32},{1,2,3,4,6,8,10,12,14,16,18,20,22,24,26,28,30,32,35,38,41,44,47,50,52,54,56,58,60,62,63,64,65,66,67,68,69,70}))))</f>
        <v>0</v>
      </c>
      <c r="AH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I231" s="18" t="str">
        <f t="shared" si="71"/>
        <v>*</v>
      </c>
      <c r="AJ231" s="18">
        <f>IF(O32=0,0,IF(O32&lt;-5,0,IF(O32&gt;32,70,LOOKUP(O32,{-5,-4,-3,-2,-1,0,1,2,3,4,5,6,7,8,9,10,11,12,13,14,15,16,17,18,19,20,21,22,23,24,25,26,27,28,29,30,31,32},{1,2,3,4,5,6,8,10,12,14,16,18,20,22,24,26,28,30,32,35,38,41,44,47,50,52,54,56,58,60,62,64,65,66,67,68,69,70}))))</f>
        <v>0</v>
      </c>
      <c r="AK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L231" s="18" t="str">
        <f t="shared" si="72"/>
        <v>*</v>
      </c>
    </row>
    <row r="232" spans="3:38" ht="12.75" hidden="1" x14ac:dyDescent="0.2">
      <c r="C232" s="15"/>
      <c r="D232" s="16"/>
      <c r="E232" s="18" t="str">
        <f t="shared" si="61"/>
        <v>*</v>
      </c>
      <c r="F232" s="18">
        <f>IF(O33=0,0,IF(O33&lt;-6,0,IF(O33&gt;13,70,LOOKUP(O33,{-6,-5,-4,-3,-2,-1,0,1,2,3,4,5,6,7,8,9,10,11,12,13},{20,28,33,36,41,45,50,54,57,60,62,63,64,65,66,67,68,69,69,70}))))</f>
        <v>0</v>
      </c>
      <c r="G232" s="18">
        <f>IF(O33=0,0,IF(O33&lt;-4,0,IF(O33&gt;16,70,LOOKUP(O33,{-4,-3,-2,-1,0,1,2,3,4,5,6,7,8,9,10,11,12,13,14,15,16},{23,26,29,32,35,38,42,46,50,53,56,58,60,62,64,65,66,67,68,69,70}))))</f>
        <v>0</v>
      </c>
      <c r="H232" s="18" t="str">
        <f t="shared" si="62"/>
        <v>*</v>
      </c>
      <c r="I232" s="18">
        <f>IF(O33=0,0,IF(O33&lt;-4,0,IF(O33&gt;15,70,LOOKUP(O33,{-4,-3,-2,-1,0,1,2,3,4,5,6,7,8,9,10,11,12,13,14,15,16,17,18,19,20,21,22,23,24,25,26,27},{30,34,38,42,46,50,53,56,58,60,62,63,64,65,66,67,68,69,69,70}))))</f>
        <v>0</v>
      </c>
      <c r="J232" s="18">
        <f>IF(O33=0,0,IF(O33&lt;-2,0,IF(O33&gt;18,70,LOOKUP(O33,{-2,-1,0,1,2,3,4,5,6,7,8,9,10,11,12,13,14,15,16,17,18},{23,26,29,32,35,38,42,46,50,53,56,58,60,62,64,65,66,67,68,69,70}))))</f>
        <v>0</v>
      </c>
      <c r="K232" s="18" t="str">
        <f t="shared" si="63"/>
        <v>*</v>
      </c>
      <c r="L232" s="18">
        <f>IF(O33=0,0,IF(O33&lt;-4,0,IF(O33&gt;19,70,LOOKUP(O33,{-4,-3,-2,-1,0,1,2,3,4,5,6,7,8,9,10,11,12,13,14,15,16,17,18,19},{14,18,22,26,30,34,38,42,46,50,53,56,58,60,62,63,64,65,66,67,68,69,69,70}))))</f>
        <v>0</v>
      </c>
      <c r="M232" s="18">
        <f>IF(O33=0,0,IF(O33&lt;-2,0,IF(O33&gt;22,70,LOOKUP(O33,{-2,-1,0,1,2,3,4,5,6,7,8,9,10,11,12,13,14,15,16,17,18,19,20,21,22},{11,14,17,20,23,26,29,32,35,38,42,46,50,53,56,58,60,62,64,65,66,67,68,69,70}))))</f>
        <v>0</v>
      </c>
      <c r="N232" s="18" t="str">
        <f t="shared" si="64"/>
        <v>*</v>
      </c>
      <c r="O232" s="18">
        <f>IF(O33=0,0,IF(O33&lt;-4,0,IF(O33&gt;23,70,LOOKUP(O33,{-4,-3,-2,-1,0,1,2,3,4,5,6,7,8,9,10,11,12,13,14,15,16,17,18,19,20,21,22,23},{1,4,7,10,14,18,22,26,30,34,38,42,46,50,53,56,58,60,62,63,64,65,66,67,68,69,69,70}))))</f>
        <v>0</v>
      </c>
      <c r="P232" s="18">
        <f>IF(O33=0,0,IF(O33&lt;-2,0,IF(O33&gt;26,70,LOOKUP(O33,{-2,-1,0,1,2,3,4,5,6,7,8,9,10,11,12,13,14,15,16,17,18,19,20,21,22,23,24,25,26},{1,3,5,8,11,14,17,20,23,26,29,32,35,38,42,46,50,53,56,58,60,62,64,65,66,67,68,69,70}))))</f>
        <v>0</v>
      </c>
      <c r="Q232" s="18" t="str">
        <f t="shared" si="65"/>
        <v>*</v>
      </c>
      <c r="R232" s="18">
        <f>IF(O33=0,0,IF(O33&lt;-4,0,IF(O33&gt;27,70,LOOKUP(O33,{-4,-3,-2,-1,0,1,2,3,4,5,6,7,8,9,10,11,12,13,14,15,16,17,18,19,20,21,22,23,24,25,26,27},{1,3,5,7,9,12,15,18,21,24,27,30,34,38,42,46,50,53,55,57,59,61,62,63,64,65,66,67,68,69,69,70}))))</f>
        <v>0</v>
      </c>
      <c r="S232" s="18">
        <f>IF(O33=0,0,IF(O33&lt;-2,0,IF(O33&gt;30,70,LOOKUP(O33,{-2,-1,0,1,2,3,4,5,6,7,8,9,10,11,12,13,14,15,16,17,18,19,20,21,22,23,24,25,26,27,28,29,30},{1,2,3,5,7,9,11,13,15,18,21,24,27,30,33,36,39,42,46,50,53,55,57,59,61,63,64,65,66,67,68,69,70}))))</f>
        <v>0</v>
      </c>
      <c r="T232" s="18" t="str">
        <f t="shared" si="66"/>
        <v>*</v>
      </c>
      <c r="U232" s="18">
        <f>IF(O33=0,0,IF(O33&lt;-5,0,IF(O33&gt;29,70,LOOKUP(O33,{-5,-4,-3,-2,-1,0,1,2,3,4,5,6,7,8,9,10,11,12,13,14,15,16,17,18,19,20,21,22,23,24,25,26,27,28,29},{1,2,4,6,8,10,12,14,16,18,20,22,24,26,29,32,35,38,42,46,50,53,55,57,59,61,62,63,64,65,66,67,68,69,70}))))</f>
        <v>0</v>
      </c>
      <c r="V232" s="18">
        <f>IF(O33=0,0,IF(O33&lt;-3,0,IF(O33&gt;33,70,LOOKUP(O33,{-3,-2,-1,0,1,2,3,4,5,6,7,8,9,10,11,12,13,14,15,16,17,18,19,20,21,22,23,24,25,26,27,28,29,30,31,32,33},{1,2,3,4,5,6,7,9,11,13,15,17,20,23,26,29,32,35,38,41,44,47,50,52,54,56,58,60,62,63,64,65,66,67,68,69,70}))))</f>
        <v>0</v>
      </c>
      <c r="W232" s="18" t="str">
        <f t="shared" si="67"/>
        <v>*</v>
      </c>
      <c r="X232" s="18">
        <f>IF(O33=0,0,IF(O33&lt;-5,0,IF(O33&gt;31,70,LOOKUP(O33,{-5,-4,-3,-2,-1,0,1,2,3,4,5,6,7,8,9,10,11,12,13,14,15,16,17,18,19,20,21,22,23,24,25,26,27,28,29,30,31},{1,2,4,6,8,10,12,14,16,18,20,22,24,26,28,30,32,35,38,41,44,47,50,52,54,56,58,60,62,63,64,65,66,67,68,69,70}))))</f>
        <v>0</v>
      </c>
      <c r="Y232" s="18">
        <f>IF(O33=0,0,IF(O33&lt;-3,0,IF(O33&gt;35,70,LOOKUP(O33,{-3,-2,-1,0,1,2,3,4,5,6,7,8,9,10,11,12,13,14,15,16,17,18,19,20,21,22,23,24,25,26,27,28,29,30,31,32,33,34,35},{1,2,3,4,6,8,10,12,14,16,18,20,22,24,26,28,30,32,34,36,38,41,44,47,50,52,54,56,58,60,62,63,64,65,66,67,68,69,70}))))</f>
        <v>0</v>
      </c>
      <c r="Z232" s="18" t="str">
        <f t="shared" si="68"/>
        <v>*</v>
      </c>
      <c r="AA232" s="18">
        <f>IF(O33=0,0,IF(O33&lt;-5,0,IF(O33&gt;31,70,LOOKUP(O33,{-5,-4,-3,-2,-1,0,1,2,3,4,5,6,7,8,9,10,11,12,13,14,15,16,17,18,19,20,21,22,23,24,25,26,27,28,29,30,31},{1,2,4,6,8,10,12,14,16,18,20,22,24,26,28,30,32,35,38,41,44,47,50,52,54,56,58,60,62,63,64,65,66,67,68,69,70}))))</f>
        <v>0</v>
      </c>
      <c r="AB232" s="18">
        <f>IF(O33=0,0,IF(O33&lt;-3,0,IF(O33&gt;35,70,LOOKUP(O33,{-3,-2,-1,0,1,2,3,4,5,6,7,8,9,10,11,12,13,14,15,16,17,18,19,20,21,22,23,24,25,26,27,28,29,30,31,32,33,34,35},{1,2,3,4,6,8,10,12,14,16,18,20,22,24,26,28,30,32,34,36,38,41,44,47,50,52,54,56,58,60,62,63,64,65,66,67,68,69,70}))))</f>
        <v>0</v>
      </c>
      <c r="AC232" s="18" t="str">
        <f t="shared" si="69"/>
        <v>*</v>
      </c>
      <c r="AD232" s="18">
        <f>IF(O33=0,0,IF(O33&lt;-5,0,IF(O33&gt;32,70,LOOKUP(O33,{-5,-4,-3,-2,-1,0,1,2,3,4,5,6,7,8,9,10,11,12,13,14,15,16,17,18,19,20,21,22,23,24,25,26,27,28,29,30,31,32},{1,2,3,4,6,8,10,12,14,16,18,20,22,24,26,28,30,32,35,38,41,44,47,50,52,54,56,58,60,62,63,64,65,66,67,68,69,70}))))</f>
        <v>0</v>
      </c>
      <c r="AE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F232" s="18" t="str">
        <f t="shared" si="70"/>
        <v>*</v>
      </c>
      <c r="AG232" s="18">
        <f>IF(O33=0,0,IF(O33&lt;-5,0,IF(O33&gt;32,70,LOOKUP(O33,{-5,-4,-3,-2,-1,0,1,2,3,4,5,6,7,8,9,10,11,12,13,14,15,16,17,18,19,20,21,22,23,24,25,26,27,28,29,30,31,32},{1,2,3,4,6,8,10,12,14,16,18,20,22,24,26,28,30,32,35,38,41,44,47,50,52,54,56,58,60,62,63,64,65,66,67,68,69,70}))))</f>
        <v>0</v>
      </c>
      <c r="AH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I232" s="18" t="str">
        <f t="shared" si="71"/>
        <v>*</v>
      </c>
      <c r="AJ232" s="18">
        <f>IF(O33=0,0,IF(O33&lt;-5,0,IF(O33&gt;32,70,LOOKUP(O33,{-5,-4,-3,-2,-1,0,1,2,3,4,5,6,7,8,9,10,11,12,13,14,15,16,17,18,19,20,21,22,23,24,25,26,27,28,29,30,31,32},{1,2,3,4,5,6,8,10,12,14,16,18,20,22,24,26,28,30,32,35,38,41,44,47,50,52,54,56,58,60,62,64,65,66,67,68,69,70}))))</f>
        <v>0</v>
      </c>
      <c r="AK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L232" s="18" t="str">
        <f t="shared" si="72"/>
        <v>*</v>
      </c>
    </row>
    <row r="233" spans="3:38" ht="12.75" hidden="1" x14ac:dyDescent="0.2">
      <c r="C233" s="15"/>
      <c r="D233" s="16"/>
      <c r="E233" s="18" t="str">
        <f t="shared" si="61"/>
        <v>*</v>
      </c>
      <c r="F233" s="18">
        <f>IF(O34=0,0,IF(O34&lt;-6,0,IF(O34&gt;13,70,LOOKUP(O34,{-6,-5,-4,-3,-2,-1,0,1,2,3,4,5,6,7,8,9,10,11,12,13},{20,28,33,36,41,45,50,54,57,60,62,63,64,65,66,67,68,69,69,70}))))</f>
        <v>0</v>
      </c>
      <c r="G233" s="18">
        <f>IF(O34=0,0,IF(O34&lt;-4,0,IF(O34&gt;16,70,LOOKUP(O34,{-4,-3,-2,-1,0,1,2,3,4,5,6,7,8,9,10,11,12,13,14,15,16},{23,26,29,32,35,38,42,46,50,53,56,58,60,62,64,65,66,67,68,69,70}))))</f>
        <v>0</v>
      </c>
      <c r="H233" s="18" t="str">
        <f t="shared" si="62"/>
        <v>*</v>
      </c>
      <c r="I233" s="18">
        <f>IF(O34=0,0,IF(O34&lt;-4,0,IF(O34&gt;15,70,LOOKUP(O34,{-4,-3,-2,-1,0,1,2,3,4,5,6,7,8,9,10,11,12,13,14,15,16,17,18,19,20,21,22,23,24,25,26,27},{30,34,38,42,46,50,53,56,58,60,62,63,64,65,66,67,68,69,69,70}))))</f>
        <v>0</v>
      </c>
      <c r="J233" s="18">
        <f>IF(O34=0,0,IF(O34&lt;-2,0,IF(O34&gt;18,70,LOOKUP(O34,{-2,-1,0,1,2,3,4,5,6,7,8,9,10,11,12,13,14,15,16,17,18},{23,26,29,32,35,38,42,46,50,53,56,58,60,62,64,65,66,67,68,69,70}))))</f>
        <v>0</v>
      </c>
      <c r="K233" s="18" t="str">
        <f t="shared" si="63"/>
        <v>*</v>
      </c>
      <c r="L233" s="18">
        <f>IF(O34=0,0,IF(O34&lt;-4,0,IF(O34&gt;19,70,LOOKUP(O34,{-4,-3,-2,-1,0,1,2,3,4,5,6,7,8,9,10,11,12,13,14,15,16,17,18,19},{14,18,22,26,30,34,38,42,46,50,53,56,58,60,62,63,64,65,66,67,68,69,69,70}))))</f>
        <v>0</v>
      </c>
      <c r="M233" s="18">
        <f>IF(O34=0,0,IF(O34&lt;-2,0,IF(O34&gt;22,70,LOOKUP(O34,{-2,-1,0,1,2,3,4,5,6,7,8,9,10,11,12,13,14,15,16,17,18,19,20,21,22},{11,14,17,20,23,26,29,32,35,38,42,46,50,53,56,58,60,62,64,65,66,67,68,69,70}))))</f>
        <v>0</v>
      </c>
      <c r="N233" s="18" t="str">
        <f t="shared" si="64"/>
        <v>*</v>
      </c>
      <c r="O233" s="18">
        <f>IF(O34=0,0,IF(O34&lt;-4,0,IF(O34&gt;23,70,LOOKUP(O34,{-4,-3,-2,-1,0,1,2,3,4,5,6,7,8,9,10,11,12,13,14,15,16,17,18,19,20,21,22,23},{1,4,7,10,14,18,22,26,30,34,38,42,46,50,53,56,58,60,62,63,64,65,66,67,68,69,69,70}))))</f>
        <v>0</v>
      </c>
      <c r="P233" s="18">
        <f>IF(O34=0,0,IF(O34&lt;-2,0,IF(O34&gt;26,70,LOOKUP(O34,{-2,-1,0,1,2,3,4,5,6,7,8,9,10,11,12,13,14,15,16,17,18,19,20,21,22,23,24,25,26},{1,3,5,8,11,14,17,20,23,26,29,32,35,38,42,46,50,53,56,58,60,62,64,65,66,67,68,69,70}))))</f>
        <v>0</v>
      </c>
      <c r="Q233" s="18" t="str">
        <f t="shared" si="65"/>
        <v>*</v>
      </c>
      <c r="R233" s="18">
        <f>IF(O34=0,0,IF(O34&lt;-4,0,IF(O34&gt;27,70,LOOKUP(O34,{-4,-3,-2,-1,0,1,2,3,4,5,6,7,8,9,10,11,12,13,14,15,16,17,18,19,20,21,22,23,24,25,26,27},{1,3,5,7,9,12,15,18,21,24,27,30,34,38,42,46,50,53,55,57,59,61,62,63,64,65,66,67,68,69,69,70}))))</f>
        <v>0</v>
      </c>
      <c r="S233" s="18">
        <f>IF(O34=0,0,IF(O34&lt;-2,0,IF(O34&gt;30,70,LOOKUP(O34,{-2,-1,0,1,2,3,4,5,6,7,8,9,10,11,12,13,14,15,16,17,18,19,20,21,22,23,24,25,26,27,28,29,30},{1,2,3,5,7,9,11,13,15,18,21,24,27,30,33,36,39,42,46,50,53,55,57,59,61,63,64,65,66,67,68,69,70}))))</f>
        <v>0</v>
      </c>
      <c r="T233" s="18" t="str">
        <f t="shared" si="66"/>
        <v>*</v>
      </c>
      <c r="U233" s="18">
        <f>IF(O34=0,0,IF(O34&lt;-5,0,IF(O34&gt;29,70,LOOKUP(O34,{-5,-4,-3,-2,-1,0,1,2,3,4,5,6,7,8,9,10,11,12,13,14,15,16,17,18,19,20,21,22,23,24,25,26,27,28,29},{1,2,4,6,8,10,12,14,16,18,20,22,24,26,29,32,35,38,42,46,50,53,55,57,59,61,62,63,64,65,66,67,68,69,70}))))</f>
        <v>0</v>
      </c>
      <c r="V233" s="18">
        <f>IF(O34=0,0,IF(O34&lt;-3,0,IF(O34&gt;33,70,LOOKUP(O34,{-3,-2,-1,0,1,2,3,4,5,6,7,8,9,10,11,12,13,14,15,16,17,18,19,20,21,22,23,24,25,26,27,28,29,30,31,32,33},{1,2,3,4,5,6,7,9,11,13,15,17,20,23,26,29,32,35,38,41,44,47,50,52,54,56,58,60,62,63,64,65,66,67,68,69,70}))))</f>
        <v>0</v>
      </c>
      <c r="W233" s="18" t="str">
        <f t="shared" si="67"/>
        <v>*</v>
      </c>
      <c r="X233" s="18">
        <f>IF(O34=0,0,IF(O34&lt;-5,0,IF(O34&gt;31,70,LOOKUP(O34,{-5,-4,-3,-2,-1,0,1,2,3,4,5,6,7,8,9,10,11,12,13,14,15,16,17,18,19,20,21,22,23,24,25,26,27,28,29,30,31},{1,2,4,6,8,10,12,14,16,18,20,22,24,26,28,30,32,35,38,41,44,47,50,52,54,56,58,60,62,63,64,65,66,67,68,69,70}))))</f>
        <v>0</v>
      </c>
      <c r="Y233" s="18">
        <f>IF(O34=0,0,IF(O34&lt;-3,0,IF(O34&gt;35,70,LOOKUP(O34,{-3,-2,-1,0,1,2,3,4,5,6,7,8,9,10,11,12,13,14,15,16,17,18,19,20,21,22,23,24,25,26,27,28,29,30,31,32,33,34,35},{1,2,3,4,6,8,10,12,14,16,18,20,22,24,26,28,30,32,34,36,38,41,44,47,50,52,54,56,58,60,62,63,64,65,66,67,68,69,70}))))</f>
        <v>0</v>
      </c>
      <c r="Z233" s="18" t="str">
        <f t="shared" si="68"/>
        <v>*</v>
      </c>
      <c r="AA233" s="18">
        <f>IF(O34=0,0,IF(O34&lt;-5,0,IF(O34&gt;31,70,LOOKUP(O34,{-5,-4,-3,-2,-1,0,1,2,3,4,5,6,7,8,9,10,11,12,13,14,15,16,17,18,19,20,21,22,23,24,25,26,27,28,29,30,31},{1,2,4,6,8,10,12,14,16,18,20,22,24,26,28,30,32,35,38,41,44,47,50,52,54,56,58,60,62,63,64,65,66,67,68,69,70}))))</f>
        <v>0</v>
      </c>
      <c r="AB233" s="18">
        <f>IF(O34=0,0,IF(O34&lt;-3,0,IF(O34&gt;35,70,LOOKUP(O34,{-3,-2,-1,0,1,2,3,4,5,6,7,8,9,10,11,12,13,14,15,16,17,18,19,20,21,22,23,24,25,26,27,28,29,30,31,32,33,34,35},{1,2,3,4,6,8,10,12,14,16,18,20,22,24,26,28,30,32,34,36,38,41,44,47,50,52,54,56,58,60,62,63,64,65,66,67,68,69,70}))))</f>
        <v>0</v>
      </c>
      <c r="AC233" s="18" t="str">
        <f t="shared" si="69"/>
        <v>*</v>
      </c>
      <c r="AD233" s="18">
        <f>IF(O34=0,0,IF(O34&lt;-5,0,IF(O34&gt;32,70,LOOKUP(O34,{-5,-4,-3,-2,-1,0,1,2,3,4,5,6,7,8,9,10,11,12,13,14,15,16,17,18,19,20,21,22,23,24,25,26,27,28,29,30,31,32},{1,2,3,4,6,8,10,12,14,16,18,20,22,24,26,28,30,32,35,38,41,44,47,50,52,54,56,58,60,62,63,64,65,66,67,68,69,70}))))</f>
        <v>0</v>
      </c>
      <c r="AE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F233" s="18" t="str">
        <f t="shared" si="70"/>
        <v>*</v>
      </c>
      <c r="AG233" s="18">
        <f>IF(O34=0,0,IF(O34&lt;-5,0,IF(O34&gt;32,70,LOOKUP(O34,{-5,-4,-3,-2,-1,0,1,2,3,4,5,6,7,8,9,10,11,12,13,14,15,16,17,18,19,20,21,22,23,24,25,26,27,28,29,30,31,32},{1,2,3,4,6,8,10,12,14,16,18,20,22,24,26,28,30,32,35,38,41,44,47,50,52,54,56,58,60,62,63,64,65,66,67,68,69,70}))))</f>
        <v>0</v>
      </c>
      <c r="AH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I233" s="18" t="str">
        <f t="shared" si="71"/>
        <v>*</v>
      </c>
      <c r="AJ233" s="18">
        <f>IF(O34=0,0,IF(O34&lt;-5,0,IF(O34&gt;32,70,LOOKUP(O34,{-5,-4,-3,-2,-1,0,1,2,3,4,5,6,7,8,9,10,11,12,13,14,15,16,17,18,19,20,21,22,23,24,25,26,27,28,29,30,31,32},{1,2,3,4,5,6,8,10,12,14,16,18,20,22,24,26,28,30,32,35,38,41,44,47,50,52,54,56,58,60,62,64,65,66,67,68,69,70}))))</f>
        <v>0</v>
      </c>
      <c r="AK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L233" s="18" t="str">
        <f t="shared" si="72"/>
        <v>*</v>
      </c>
    </row>
    <row r="234" spans="3:38" ht="12.75" hidden="1" x14ac:dyDescent="0.2">
      <c r="C234" s="15"/>
      <c r="D234" s="16"/>
      <c r="E234" s="18" t="str">
        <f t="shared" si="61"/>
        <v>*</v>
      </c>
      <c r="F234" s="18">
        <f>IF(O35=0,0,IF(O35&lt;-6,0,IF(O35&gt;13,70,LOOKUP(O35,{-6,-5,-4,-3,-2,-1,0,1,2,3,4,5,6,7,8,9,10,11,12,13},{20,28,33,36,41,45,50,54,57,60,62,63,64,65,66,67,68,69,69,70}))))</f>
        <v>0</v>
      </c>
      <c r="G234" s="18">
        <f>IF(O35=0,0,IF(O35&lt;-4,0,IF(O35&gt;16,70,LOOKUP(O35,{-4,-3,-2,-1,0,1,2,3,4,5,6,7,8,9,10,11,12,13,14,15,16},{23,26,29,32,35,38,42,46,50,53,56,58,60,62,64,65,66,67,68,69,70}))))</f>
        <v>0</v>
      </c>
      <c r="H234" s="18" t="str">
        <f t="shared" si="62"/>
        <v>*</v>
      </c>
      <c r="I234" s="18">
        <f>IF(O35=0,0,IF(O35&lt;-4,0,IF(O35&gt;15,70,LOOKUP(O35,{-4,-3,-2,-1,0,1,2,3,4,5,6,7,8,9,10,11,12,13,14,15,16,17,18,19,20,21,22,23,24,25,26,27},{30,34,38,42,46,50,53,56,58,60,62,63,64,65,66,67,68,69,69,70}))))</f>
        <v>0</v>
      </c>
      <c r="J234" s="18">
        <f>IF(O35=0,0,IF(O35&lt;-2,0,IF(O35&gt;18,70,LOOKUP(O35,{-2,-1,0,1,2,3,4,5,6,7,8,9,10,11,12,13,14,15,16,17,18},{23,26,29,32,35,38,42,46,50,53,56,58,60,62,64,65,66,67,68,69,70}))))</f>
        <v>0</v>
      </c>
      <c r="K234" s="18" t="str">
        <f t="shared" si="63"/>
        <v>*</v>
      </c>
      <c r="L234" s="18">
        <f>IF(O35=0,0,IF(O35&lt;-4,0,IF(O35&gt;19,70,LOOKUP(O35,{-4,-3,-2,-1,0,1,2,3,4,5,6,7,8,9,10,11,12,13,14,15,16,17,18,19},{14,18,22,26,30,34,38,42,46,50,53,56,58,60,62,63,64,65,66,67,68,69,69,70}))))</f>
        <v>0</v>
      </c>
      <c r="M234" s="18">
        <f>IF(O35=0,0,IF(O35&lt;-2,0,IF(O35&gt;22,70,LOOKUP(O35,{-2,-1,0,1,2,3,4,5,6,7,8,9,10,11,12,13,14,15,16,17,18,19,20,21,22},{11,14,17,20,23,26,29,32,35,38,42,46,50,53,56,58,60,62,64,65,66,67,68,69,70}))))</f>
        <v>0</v>
      </c>
      <c r="N234" s="18" t="str">
        <f t="shared" si="64"/>
        <v>*</v>
      </c>
      <c r="O234" s="18">
        <f>IF(O35=0,0,IF(O35&lt;-4,0,IF(O35&gt;23,70,LOOKUP(O35,{-4,-3,-2,-1,0,1,2,3,4,5,6,7,8,9,10,11,12,13,14,15,16,17,18,19,20,21,22,23},{1,4,7,10,14,18,22,26,30,34,38,42,46,50,53,56,58,60,62,63,64,65,66,67,68,69,69,70}))))</f>
        <v>0</v>
      </c>
      <c r="P234" s="18">
        <f>IF(O35=0,0,IF(O35&lt;-2,0,IF(O35&gt;26,70,LOOKUP(O35,{-2,-1,0,1,2,3,4,5,6,7,8,9,10,11,12,13,14,15,16,17,18,19,20,21,22,23,24,25,26},{1,3,5,8,11,14,17,20,23,26,29,32,35,38,42,46,50,53,56,58,60,62,64,65,66,67,68,69,70}))))</f>
        <v>0</v>
      </c>
      <c r="Q234" s="18" t="str">
        <f t="shared" si="65"/>
        <v>*</v>
      </c>
      <c r="R234" s="18">
        <f>IF(O35=0,0,IF(O35&lt;-4,0,IF(O35&gt;27,70,LOOKUP(O35,{-4,-3,-2,-1,0,1,2,3,4,5,6,7,8,9,10,11,12,13,14,15,16,17,18,19,20,21,22,23,24,25,26,27},{1,3,5,7,9,12,15,18,21,24,27,30,34,38,42,46,50,53,55,57,59,61,62,63,64,65,66,67,68,69,69,70}))))</f>
        <v>0</v>
      </c>
      <c r="S234" s="18">
        <f>IF(O35=0,0,IF(O35&lt;-2,0,IF(O35&gt;30,70,LOOKUP(O35,{-2,-1,0,1,2,3,4,5,6,7,8,9,10,11,12,13,14,15,16,17,18,19,20,21,22,23,24,25,26,27,28,29,30},{1,2,3,5,7,9,11,13,15,18,21,24,27,30,33,36,39,42,46,50,53,55,57,59,61,63,64,65,66,67,68,69,70}))))</f>
        <v>0</v>
      </c>
      <c r="T234" s="18" t="str">
        <f t="shared" si="66"/>
        <v>*</v>
      </c>
      <c r="U234" s="18">
        <f>IF(O35=0,0,IF(O35&lt;-5,0,IF(O35&gt;29,70,LOOKUP(O35,{-5,-4,-3,-2,-1,0,1,2,3,4,5,6,7,8,9,10,11,12,13,14,15,16,17,18,19,20,21,22,23,24,25,26,27,28,29},{1,2,4,6,8,10,12,14,16,18,20,22,24,26,29,32,35,38,42,46,50,53,55,57,59,61,62,63,64,65,66,67,68,69,70}))))</f>
        <v>0</v>
      </c>
      <c r="V234" s="18">
        <f>IF(O35=0,0,IF(O35&lt;-3,0,IF(O35&gt;33,70,LOOKUP(O35,{-3,-2,-1,0,1,2,3,4,5,6,7,8,9,10,11,12,13,14,15,16,17,18,19,20,21,22,23,24,25,26,27,28,29,30,31,32,33},{1,2,3,4,5,6,7,9,11,13,15,17,20,23,26,29,32,35,38,41,44,47,50,52,54,56,58,60,62,63,64,65,66,67,68,69,70}))))</f>
        <v>0</v>
      </c>
      <c r="W234" s="18" t="str">
        <f t="shared" si="67"/>
        <v>*</v>
      </c>
      <c r="X234" s="18">
        <f>IF(O35=0,0,IF(O35&lt;-5,0,IF(O35&gt;31,70,LOOKUP(O35,{-5,-4,-3,-2,-1,0,1,2,3,4,5,6,7,8,9,10,11,12,13,14,15,16,17,18,19,20,21,22,23,24,25,26,27,28,29,30,31},{1,2,4,6,8,10,12,14,16,18,20,22,24,26,28,30,32,35,38,41,44,47,50,52,54,56,58,60,62,63,64,65,66,67,68,69,70}))))</f>
        <v>0</v>
      </c>
      <c r="Y234" s="18">
        <f>IF(O35=0,0,IF(O35&lt;-3,0,IF(O35&gt;35,70,LOOKUP(O35,{-3,-2,-1,0,1,2,3,4,5,6,7,8,9,10,11,12,13,14,15,16,17,18,19,20,21,22,23,24,25,26,27,28,29,30,31,32,33,34,35},{1,2,3,4,6,8,10,12,14,16,18,20,22,24,26,28,30,32,34,36,38,41,44,47,50,52,54,56,58,60,62,63,64,65,66,67,68,69,70}))))</f>
        <v>0</v>
      </c>
      <c r="Z234" s="18" t="str">
        <f t="shared" si="68"/>
        <v>*</v>
      </c>
      <c r="AA234" s="18">
        <f>IF(O35=0,0,IF(O35&lt;-5,0,IF(O35&gt;31,70,LOOKUP(O35,{-5,-4,-3,-2,-1,0,1,2,3,4,5,6,7,8,9,10,11,12,13,14,15,16,17,18,19,20,21,22,23,24,25,26,27,28,29,30,31},{1,2,4,6,8,10,12,14,16,18,20,22,24,26,28,30,32,35,38,41,44,47,50,52,54,56,58,60,62,63,64,65,66,67,68,69,70}))))</f>
        <v>0</v>
      </c>
      <c r="AB234" s="18">
        <f>IF(O35=0,0,IF(O35&lt;-3,0,IF(O35&gt;35,70,LOOKUP(O35,{-3,-2,-1,0,1,2,3,4,5,6,7,8,9,10,11,12,13,14,15,16,17,18,19,20,21,22,23,24,25,26,27,28,29,30,31,32,33,34,35},{1,2,3,4,6,8,10,12,14,16,18,20,22,24,26,28,30,32,34,36,38,41,44,47,50,52,54,56,58,60,62,63,64,65,66,67,68,69,70}))))</f>
        <v>0</v>
      </c>
      <c r="AC234" s="18" t="str">
        <f t="shared" si="69"/>
        <v>*</v>
      </c>
      <c r="AD234" s="18">
        <f>IF(O35=0,0,IF(O35&lt;-5,0,IF(O35&gt;32,70,LOOKUP(O35,{-5,-4,-3,-2,-1,0,1,2,3,4,5,6,7,8,9,10,11,12,13,14,15,16,17,18,19,20,21,22,23,24,25,26,27,28,29,30,31,32},{1,2,3,4,6,8,10,12,14,16,18,20,22,24,26,28,30,32,35,38,41,44,47,50,52,54,56,58,60,62,63,64,65,66,67,68,69,70}))))</f>
        <v>0</v>
      </c>
      <c r="AE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F234" s="18" t="str">
        <f t="shared" si="70"/>
        <v>*</v>
      </c>
      <c r="AG234" s="18">
        <f>IF(O35=0,0,IF(O35&lt;-5,0,IF(O35&gt;32,70,LOOKUP(O35,{-5,-4,-3,-2,-1,0,1,2,3,4,5,6,7,8,9,10,11,12,13,14,15,16,17,18,19,20,21,22,23,24,25,26,27,28,29,30,31,32},{1,2,3,4,6,8,10,12,14,16,18,20,22,24,26,28,30,32,35,38,41,44,47,50,52,54,56,58,60,62,63,64,65,66,67,68,69,70}))))</f>
        <v>0</v>
      </c>
      <c r="AH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I234" s="18" t="str">
        <f t="shared" si="71"/>
        <v>*</v>
      </c>
      <c r="AJ234" s="18">
        <f>IF(O35=0,0,IF(O35&lt;-5,0,IF(O35&gt;32,70,LOOKUP(O35,{-5,-4,-3,-2,-1,0,1,2,3,4,5,6,7,8,9,10,11,12,13,14,15,16,17,18,19,20,21,22,23,24,25,26,27,28,29,30,31,32},{1,2,3,4,5,6,8,10,12,14,16,18,20,22,24,26,28,30,32,35,38,41,44,47,50,52,54,56,58,60,62,64,65,66,67,68,69,70}))))</f>
        <v>0</v>
      </c>
      <c r="AK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L234" s="18" t="str">
        <f t="shared" si="72"/>
        <v>*</v>
      </c>
    </row>
    <row r="235" spans="3:38" ht="12.75" hidden="1" x14ac:dyDescent="0.2">
      <c r="C235" s="15"/>
      <c r="D235" s="16"/>
      <c r="E235" s="18" t="str">
        <f t="shared" si="61"/>
        <v>*</v>
      </c>
      <c r="F235" s="18">
        <f>IF(O36=0,0,IF(O36&lt;-6,0,IF(O36&gt;13,70,LOOKUP(O36,{-6,-5,-4,-3,-2,-1,0,1,2,3,4,5,6,7,8,9,10,11,12,13},{20,28,33,36,41,45,50,54,57,60,62,63,64,65,66,67,68,69,69,70}))))</f>
        <v>0</v>
      </c>
      <c r="G235" s="18">
        <f>IF(O36=0,0,IF(O36&lt;-4,0,IF(O36&gt;16,70,LOOKUP(O36,{-4,-3,-2,-1,0,1,2,3,4,5,6,7,8,9,10,11,12,13,14,15,16},{23,26,29,32,35,38,42,46,50,53,56,58,60,62,64,65,66,67,68,69,70}))))</f>
        <v>0</v>
      </c>
      <c r="H235" s="18" t="str">
        <f t="shared" si="62"/>
        <v>*</v>
      </c>
      <c r="I235" s="18">
        <f>IF(O36=0,0,IF(O36&lt;-4,0,IF(O36&gt;15,70,LOOKUP(O36,{-4,-3,-2,-1,0,1,2,3,4,5,6,7,8,9,10,11,12,13,14,15,16,17,18,19,20,21,22,23,24,25,26,27},{30,34,38,42,46,50,53,56,58,60,62,63,64,65,66,67,68,69,69,70}))))</f>
        <v>0</v>
      </c>
      <c r="J235" s="18">
        <f>IF(O36=0,0,IF(O36&lt;-2,0,IF(O36&gt;18,70,LOOKUP(O36,{-2,-1,0,1,2,3,4,5,6,7,8,9,10,11,12,13,14,15,16,17,18},{23,26,29,32,35,38,42,46,50,53,56,58,60,62,64,65,66,67,68,69,70}))))</f>
        <v>0</v>
      </c>
      <c r="K235" s="18" t="str">
        <f t="shared" si="63"/>
        <v>*</v>
      </c>
      <c r="L235" s="18">
        <f>IF(O36=0,0,IF(O36&lt;-4,0,IF(O36&gt;19,70,LOOKUP(O36,{-4,-3,-2,-1,0,1,2,3,4,5,6,7,8,9,10,11,12,13,14,15,16,17,18,19},{14,18,22,26,30,34,38,42,46,50,53,56,58,60,62,63,64,65,66,67,68,69,69,70}))))</f>
        <v>0</v>
      </c>
      <c r="M235" s="18">
        <f>IF(O36=0,0,IF(O36&lt;-2,0,IF(O36&gt;22,70,LOOKUP(O36,{-2,-1,0,1,2,3,4,5,6,7,8,9,10,11,12,13,14,15,16,17,18,19,20,21,22},{11,14,17,20,23,26,29,32,35,38,42,46,50,53,56,58,60,62,64,65,66,67,68,69,70}))))</f>
        <v>0</v>
      </c>
      <c r="N235" s="18" t="str">
        <f t="shared" si="64"/>
        <v>*</v>
      </c>
      <c r="O235" s="18">
        <f>IF(O36=0,0,IF(O36&lt;-4,0,IF(O36&gt;23,70,LOOKUP(O36,{-4,-3,-2,-1,0,1,2,3,4,5,6,7,8,9,10,11,12,13,14,15,16,17,18,19,20,21,22,23},{1,4,7,10,14,18,22,26,30,34,38,42,46,50,53,56,58,60,62,63,64,65,66,67,68,69,69,70}))))</f>
        <v>0</v>
      </c>
      <c r="P235" s="18">
        <f>IF(O36=0,0,IF(O36&lt;-2,0,IF(O36&gt;26,70,LOOKUP(O36,{-2,-1,0,1,2,3,4,5,6,7,8,9,10,11,12,13,14,15,16,17,18,19,20,21,22,23,24,25,26},{1,3,5,8,11,14,17,20,23,26,29,32,35,38,42,46,50,53,56,58,60,62,64,65,66,67,68,69,70}))))</f>
        <v>0</v>
      </c>
      <c r="Q235" s="18" t="str">
        <f t="shared" si="65"/>
        <v>*</v>
      </c>
      <c r="R235" s="18">
        <f>IF(O36=0,0,IF(O36&lt;-4,0,IF(O36&gt;27,70,LOOKUP(O36,{-4,-3,-2,-1,0,1,2,3,4,5,6,7,8,9,10,11,12,13,14,15,16,17,18,19,20,21,22,23,24,25,26,27},{1,3,5,7,9,12,15,18,21,24,27,30,34,38,42,46,50,53,55,57,59,61,62,63,64,65,66,67,68,69,69,70}))))</f>
        <v>0</v>
      </c>
      <c r="S235" s="18">
        <f>IF(O36=0,0,IF(O36&lt;-2,0,IF(O36&gt;30,70,LOOKUP(O36,{-2,-1,0,1,2,3,4,5,6,7,8,9,10,11,12,13,14,15,16,17,18,19,20,21,22,23,24,25,26,27,28,29,30},{1,2,3,5,7,9,11,13,15,18,21,24,27,30,33,36,39,42,46,50,53,55,57,59,61,63,64,65,66,67,68,69,70}))))</f>
        <v>0</v>
      </c>
      <c r="T235" s="18" t="str">
        <f t="shared" si="66"/>
        <v>*</v>
      </c>
      <c r="U235" s="18">
        <f>IF(O36=0,0,IF(O36&lt;-5,0,IF(O36&gt;29,70,LOOKUP(O36,{-5,-4,-3,-2,-1,0,1,2,3,4,5,6,7,8,9,10,11,12,13,14,15,16,17,18,19,20,21,22,23,24,25,26,27,28,29},{1,2,4,6,8,10,12,14,16,18,20,22,24,26,29,32,35,38,42,46,50,53,55,57,59,61,62,63,64,65,66,67,68,69,70}))))</f>
        <v>0</v>
      </c>
      <c r="V235" s="18">
        <f>IF(O36=0,0,IF(O36&lt;-3,0,IF(O36&gt;33,70,LOOKUP(O36,{-3,-2,-1,0,1,2,3,4,5,6,7,8,9,10,11,12,13,14,15,16,17,18,19,20,21,22,23,24,25,26,27,28,29,30,31,32,33},{1,2,3,4,5,6,7,9,11,13,15,17,20,23,26,29,32,35,38,41,44,47,50,52,54,56,58,60,62,63,64,65,66,67,68,69,70}))))</f>
        <v>0</v>
      </c>
      <c r="W235" s="18" t="str">
        <f t="shared" si="67"/>
        <v>*</v>
      </c>
      <c r="X235" s="18">
        <f>IF(O36=0,0,IF(O36&lt;-5,0,IF(O36&gt;31,70,LOOKUP(O36,{-5,-4,-3,-2,-1,0,1,2,3,4,5,6,7,8,9,10,11,12,13,14,15,16,17,18,19,20,21,22,23,24,25,26,27,28,29,30,31},{1,2,4,6,8,10,12,14,16,18,20,22,24,26,28,30,32,35,38,41,44,47,50,52,54,56,58,60,62,63,64,65,66,67,68,69,70}))))</f>
        <v>0</v>
      </c>
      <c r="Y235" s="18">
        <f>IF(O36=0,0,IF(O36&lt;-3,0,IF(O36&gt;35,70,LOOKUP(O36,{-3,-2,-1,0,1,2,3,4,5,6,7,8,9,10,11,12,13,14,15,16,17,18,19,20,21,22,23,24,25,26,27,28,29,30,31,32,33,34,35},{1,2,3,4,6,8,10,12,14,16,18,20,22,24,26,28,30,32,34,36,38,41,44,47,50,52,54,56,58,60,62,63,64,65,66,67,68,69,70}))))</f>
        <v>0</v>
      </c>
      <c r="Z235" s="18" t="str">
        <f t="shared" si="68"/>
        <v>*</v>
      </c>
      <c r="AA235" s="18">
        <f>IF(O36=0,0,IF(O36&lt;-5,0,IF(O36&gt;31,70,LOOKUP(O36,{-5,-4,-3,-2,-1,0,1,2,3,4,5,6,7,8,9,10,11,12,13,14,15,16,17,18,19,20,21,22,23,24,25,26,27,28,29,30,31},{1,2,4,6,8,10,12,14,16,18,20,22,24,26,28,30,32,35,38,41,44,47,50,52,54,56,58,60,62,63,64,65,66,67,68,69,70}))))</f>
        <v>0</v>
      </c>
      <c r="AB235" s="18">
        <f>IF(O36=0,0,IF(O36&lt;-3,0,IF(O36&gt;35,70,LOOKUP(O36,{-3,-2,-1,0,1,2,3,4,5,6,7,8,9,10,11,12,13,14,15,16,17,18,19,20,21,22,23,24,25,26,27,28,29,30,31,32,33,34,35},{1,2,3,4,6,8,10,12,14,16,18,20,22,24,26,28,30,32,34,36,38,41,44,47,50,52,54,56,58,60,62,63,64,65,66,67,68,69,70}))))</f>
        <v>0</v>
      </c>
      <c r="AC235" s="18" t="str">
        <f t="shared" si="69"/>
        <v>*</v>
      </c>
      <c r="AD235" s="18">
        <f>IF(O36=0,0,IF(O36&lt;-5,0,IF(O36&gt;32,70,LOOKUP(O36,{-5,-4,-3,-2,-1,0,1,2,3,4,5,6,7,8,9,10,11,12,13,14,15,16,17,18,19,20,21,22,23,24,25,26,27,28,29,30,31,32},{1,2,3,4,6,8,10,12,14,16,18,20,22,24,26,28,30,32,35,38,41,44,47,50,52,54,56,58,60,62,63,64,65,66,67,68,69,70}))))</f>
        <v>0</v>
      </c>
      <c r="AE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F235" s="18" t="str">
        <f t="shared" si="70"/>
        <v>*</v>
      </c>
      <c r="AG235" s="18">
        <f>IF(O36=0,0,IF(O36&lt;-5,0,IF(O36&gt;32,70,LOOKUP(O36,{-5,-4,-3,-2,-1,0,1,2,3,4,5,6,7,8,9,10,11,12,13,14,15,16,17,18,19,20,21,22,23,24,25,26,27,28,29,30,31,32},{1,2,3,4,6,8,10,12,14,16,18,20,22,24,26,28,30,32,35,38,41,44,47,50,52,54,56,58,60,62,63,64,65,66,67,68,69,70}))))</f>
        <v>0</v>
      </c>
      <c r="AH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I235" s="18" t="str">
        <f t="shared" si="71"/>
        <v>*</v>
      </c>
      <c r="AJ235" s="18">
        <f>IF(O36=0,0,IF(O36&lt;-5,0,IF(O36&gt;32,70,LOOKUP(O36,{-5,-4,-3,-2,-1,0,1,2,3,4,5,6,7,8,9,10,11,12,13,14,15,16,17,18,19,20,21,22,23,24,25,26,27,28,29,30,31,32},{1,2,3,4,5,6,8,10,12,14,16,18,20,22,24,26,28,30,32,35,38,41,44,47,50,52,54,56,58,60,62,64,65,66,67,68,69,70}))))</f>
        <v>0</v>
      </c>
      <c r="AK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L235" s="18" t="str">
        <f t="shared" si="72"/>
        <v>*</v>
      </c>
    </row>
    <row r="236" spans="3:38" ht="12.75" hidden="1" x14ac:dyDescent="0.2">
      <c r="C236" s="15"/>
      <c r="D236" s="16"/>
      <c r="E236" s="18" t="str">
        <f t="shared" si="61"/>
        <v>*</v>
      </c>
      <c r="F236" s="18">
        <f>IF(O37=0,0,IF(O37&lt;-6,0,IF(O37&gt;13,70,LOOKUP(O37,{-6,-5,-4,-3,-2,-1,0,1,2,3,4,5,6,7,8,9,10,11,12,13},{20,28,33,36,41,45,50,54,57,60,62,63,64,65,66,67,68,69,69,70}))))</f>
        <v>0</v>
      </c>
      <c r="G236" s="18">
        <f>IF(O37=0,0,IF(O37&lt;-4,0,IF(O37&gt;16,70,LOOKUP(O37,{-4,-3,-2,-1,0,1,2,3,4,5,6,7,8,9,10,11,12,13,14,15,16},{23,26,29,32,35,38,42,46,50,53,56,58,60,62,64,65,66,67,68,69,70}))))</f>
        <v>0</v>
      </c>
      <c r="H236" s="18" t="str">
        <f t="shared" si="62"/>
        <v>*</v>
      </c>
      <c r="I236" s="18">
        <f>IF(O37=0,0,IF(O37&lt;-4,0,IF(O37&gt;15,70,LOOKUP(O37,{-4,-3,-2,-1,0,1,2,3,4,5,6,7,8,9,10,11,12,13,14,15,16,17,18,19,20,21,22,23,24,25,26,27},{30,34,38,42,46,50,53,56,58,60,62,63,64,65,66,67,68,69,69,70}))))</f>
        <v>0</v>
      </c>
      <c r="J236" s="18">
        <f>IF(O37=0,0,IF(O37&lt;-2,0,IF(O37&gt;18,70,LOOKUP(O37,{-2,-1,0,1,2,3,4,5,6,7,8,9,10,11,12,13,14,15,16,17,18},{23,26,29,32,35,38,42,46,50,53,56,58,60,62,64,65,66,67,68,69,70}))))</f>
        <v>0</v>
      </c>
      <c r="K236" s="18" t="str">
        <f t="shared" si="63"/>
        <v>*</v>
      </c>
      <c r="L236" s="18">
        <f>IF(O37=0,0,IF(O37&lt;-4,0,IF(O37&gt;19,70,LOOKUP(O37,{-4,-3,-2,-1,0,1,2,3,4,5,6,7,8,9,10,11,12,13,14,15,16,17,18,19},{14,18,22,26,30,34,38,42,46,50,53,56,58,60,62,63,64,65,66,67,68,69,69,70}))))</f>
        <v>0</v>
      </c>
      <c r="M236" s="18">
        <f>IF(O37=0,0,IF(O37&lt;-2,0,IF(O37&gt;22,70,LOOKUP(O37,{-2,-1,0,1,2,3,4,5,6,7,8,9,10,11,12,13,14,15,16,17,18,19,20,21,22},{11,14,17,20,23,26,29,32,35,38,42,46,50,53,56,58,60,62,64,65,66,67,68,69,70}))))</f>
        <v>0</v>
      </c>
      <c r="N236" s="18" t="str">
        <f t="shared" si="64"/>
        <v>*</v>
      </c>
      <c r="O236" s="18">
        <f>IF(O37=0,0,IF(O37&lt;-4,0,IF(O37&gt;23,70,LOOKUP(O37,{-4,-3,-2,-1,0,1,2,3,4,5,6,7,8,9,10,11,12,13,14,15,16,17,18,19,20,21,22,23},{1,4,7,10,14,18,22,26,30,34,38,42,46,50,53,56,58,60,62,63,64,65,66,67,68,69,69,70}))))</f>
        <v>0</v>
      </c>
      <c r="P236" s="18">
        <f>IF(O37=0,0,IF(O37&lt;-2,0,IF(O37&gt;26,70,LOOKUP(O37,{-2,-1,0,1,2,3,4,5,6,7,8,9,10,11,12,13,14,15,16,17,18,19,20,21,22,23,24,25,26},{1,3,5,8,11,14,17,20,23,26,29,32,35,38,42,46,50,53,56,58,60,62,64,65,66,67,68,69,70}))))</f>
        <v>0</v>
      </c>
      <c r="Q236" s="18" t="str">
        <f t="shared" si="65"/>
        <v>*</v>
      </c>
      <c r="R236" s="18">
        <f>IF(O37=0,0,IF(O37&lt;-4,0,IF(O37&gt;27,70,LOOKUP(O37,{-4,-3,-2,-1,0,1,2,3,4,5,6,7,8,9,10,11,12,13,14,15,16,17,18,19,20,21,22,23,24,25,26,27},{1,3,5,7,9,12,15,18,21,24,27,30,34,38,42,46,50,53,55,57,59,61,62,63,64,65,66,67,68,69,69,70}))))</f>
        <v>0</v>
      </c>
      <c r="S236" s="18">
        <f>IF(O37=0,0,IF(O37&lt;-2,0,IF(O37&gt;30,70,LOOKUP(O37,{-2,-1,0,1,2,3,4,5,6,7,8,9,10,11,12,13,14,15,16,17,18,19,20,21,22,23,24,25,26,27,28,29,30},{1,2,3,5,7,9,11,13,15,18,21,24,27,30,33,36,39,42,46,50,53,55,57,59,61,63,64,65,66,67,68,69,70}))))</f>
        <v>0</v>
      </c>
      <c r="T236" s="18" t="str">
        <f t="shared" si="66"/>
        <v>*</v>
      </c>
      <c r="U236" s="18">
        <f>IF(O37=0,0,IF(O37&lt;-5,0,IF(O37&gt;29,70,LOOKUP(O37,{-5,-4,-3,-2,-1,0,1,2,3,4,5,6,7,8,9,10,11,12,13,14,15,16,17,18,19,20,21,22,23,24,25,26,27,28,29},{1,2,4,6,8,10,12,14,16,18,20,22,24,26,29,32,35,38,42,46,50,53,55,57,59,61,62,63,64,65,66,67,68,69,70}))))</f>
        <v>0</v>
      </c>
      <c r="V236" s="18">
        <f>IF(O37=0,0,IF(O37&lt;-3,0,IF(O37&gt;33,70,LOOKUP(O37,{-3,-2,-1,0,1,2,3,4,5,6,7,8,9,10,11,12,13,14,15,16,17,18,19,20,21,22,23,24,25,26,27,28,29,30,31,32,33},{1,2,3,4,5,6,7,9,11,13,15,17,20,23,26,29,32,35,38,41,44,47,50,52,54,56,58,60,62,63,64,65,66,67,68,69,70}))))</f>
        <v>0</v>
      </c>
      <c r="W236" s="18" t="str">
        <f t="shared" si="67"/>
        <v>*</v>
      </c>
      <c r="X236" s="18">
        <f>IF(O37=0,0,IF(O37&lt;-5,0,IF(O37&gt;31,70,LOOKUP(O37,{-5,-4,-3,-2,-1,0,1,2,3,4,5,6,7,8,9,10,11,12,13,14,15,16,17,18,19,20,21,22,23,24,25,26,27,28,29,30,31},{1,2,4,6,8,10,12,14,16,18,20,22,24,26,28,30,32,35,38,41,44,47,50,52,54,56,58,60,62,63,64,65,66,67,68,69,70}))))</f>
        <v>0</v>
      </c>
      <c r="Y236" s="18">
        <f>IF(O37=0,0,IF(O37&lt;-3,0,IF(O37&gt;35,70,LOOKUP(O37,{-3,-2,-1,0,1,2,3,4,5,6,7,8,9,10,11,12,13,14,15,16,17,18,19,20,21,22,23,24,25,26,27,28,29,30,31,32,33,34,35},{1,2,3,4,6,8,10,12,14,16,18,20,22,24,26,28,30,32,34,36,38,41,44,47,50,52,54,56,58,60,62,63,64,65,66,67,68,69,70}))))</f>
        <v>0</v>
      </c>
      <c r="Z236" s="18" t="str">
        <f t="shared" si="68"/>
        <v>*</v>
      </c>
      <c r="AA236" s="18">
        <f>IF(O37=0,0,IF(O37&lt;-5,0,IF(O37&gt;31,70,LOOKUP(O37,{-5,-4,-3,-2,-1,0,1,2,3,4,5,6,7,8,9,10,11,12,13,14,15,16,17,18,19,20,21,22,23,24,25,26,27,28,29,30,31},{1,2,4,6,8,10,12,14,16,18,20,22,24,26,28,30,32,35,38,41,44,47,50,52,54,56,58,60,62,63,64,65,66,67,68,69,70}))))</f>
        <v>0</v>
      </c>
      <c r="AB236" s="18">
        <f>IF(O37=0,0,IF(O37&lt;-3,0,IF(O37&gt;35,70,LOOKUP(O37,{-3,-2,-1,0,1,2,3,4,5,6,7,8,9,10,11,12,13,14,15,16,17,18,19,20,21,22,23,24,25,26,27,28,29,30,31,32,33,34,35},{1,2,3,4,6,8,10,12,14,16,18,20,22,24,26,28,30,32,34,36,38,41,44,47,50,52,54,56,58,60,62,63,64,65,66,67,68,69,70}))))</f>
        <v>0</v>
      </c>
      <c r="AC236" s="18" t="str">
        <f t="shared" si="69"/>
        <v>*</v>
      </c>
      <c r="AD236" s="18">
        <f>IF(O37=0,0,IF(O37&lt;-5,0,IF(O37&gt;32,70,LOOKUP(O37,{-5,-4,-3,-2,-1,0,1,2,3,4,5,6,7,8,9,10,11,12,13,14,15,16,17,18,19,20,21,22,23,24,25,26,27,28,29,30,31,32},{1,2,3,4,6,8,10,12,14,16,18,20,22,24,26,28,30,32,35,38,41,44,47,50,52,54,56,58,60,62,63,64,65,66,67,68,69,70}))))</f>
        <v>0</v>
      </c>
      <c r="AE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F236" s="18" t="str">
        <f t="shared" si="70"/>
        <v>*</v>
      </c>
      <c r="AG236" s="18">
        <f>IF(O37=0,0,IF(O37&lt;-5,0,IF(O37&gt;32,70,LOOKUP(O37,{-5,-4,-3,-2,-1,0,1,2,3,4,5,6,7,8,9,10,11,12,13,14,15,16,17,18,19,20,21,22,23,24,25,26,27,28,29,30,31,32},{1,2,3,4,6,8,10,12,14,16,18,20,22,24,26,28,30,32,35,38,41,44,47,50,52,54,56,58,60,62,63,64,65,66,67,68,69,70}))))</f>
        <v>0</v>
      </c>
      <c r="AH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I236" s="18" t="str">
        <f t="shared" si="71"/>
        <v>*</v>
      </c>
      <c r="AJ236" s="18">
        <f>IF(O37=0,0,IF(O37&lt;-5,0,IF(O37&gt;32,70,LOOKUP(O37,{-5,-4,-3,-2,-1,0,1,2,3,4,5,6,7,8,9,10,11,12,13,14,15,16,17,18,19,20,21,22,23,24,25,26,27,28,29,30,31,32},{1,2,3,4,5,6,8,10,12,14,16,18,20,22,24,26,28,30,32,35,38,41,44,47,50,52,54,56,58,60,62,64,65,66,67,68,69,70}))))</f>
        <v>0</v>
      </c>
      <c r="AK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L236" s="18" t="str">
        <f t="shared" si="72"/>
        <v>*</v>
      </c>
    </row>
    <row r="237" spans="3:38" ht="12.75" hidden="1" x14ac:dyDescent="0.2">
      <c r="C237" s="15"/>
      <c r="D237" s="16"/>
      <c r="E237" s="18" t="str">
        <f t="shared" si="61"/>
        <v>*</v>
      </c>
      <c r="F237" s="18">
        <f>IF(O38=0,0,IF(O38&lt;-6,0,IF(O38&gt;13,70,LOOKUP(O38,{-6,-5,-4,-3,-2,-1,0,1,2,3,4,5,6,7,8,9,10,11,12,13},{20,28,33,36,41,45,50,54,57,60,62,63,64,65,66,67,68,69,69,70}))))</f>
        <v>0</v>
      </c>
      <c r="G237" s="18">
        <f>IF(O38=0,0,IF(O38&lt;-4,0,IF(O38&gt;16,70,LOOKUP(O38,{-4,-3,-2,-1,0,1,2,3,4,5,6,7,8,9,10,11,12,13,14,15,16},{23,26,29,32,35,38,42,46,50,53,56,58,60,62,64,65,66,67,68,69,70}))))</f>
        <v>0</v>
      </c>
      <c r="H237" s="18" t="str">
        <f t="shared" si="62"/>
        <v>*</v>
      </c>
      <c r="I237" s="18">
        <f>IF(O38=0,0,IF(O38&lt;-4,0,IF(O38&gt;15,70,LOOKUP(O38,{-4,-3,-2,-1,0,1,2,3,4,5,6,7,8,9,10,11,12,13,14,15,16,17,18,19,20,21,22,23,24,25,26,27},{30,34,38,42,46,50,53,56,58,60,62,63,64,65,66,67,68,69,69,70}))))</f>
        <v>0</v>
      </c>
      <c r="J237" s="18">
        <f>IF(O38=0,0,IF(O38&lt;-2,0,IF(O38&gt;18,70,LOOKUP(O38,{-2,-1,0,1,2,3,4,5,6,7,8,9,10,11,12,13,14,15,16,17,18},{23,26,29,32,35,38,42,46,50,53,56,58,60,62,64,65,66,67,68,69,70}))))</f>
        <v>0</v>
      </c>
      <c r="K237" s="18" t="str">
        <f t="shared" si="63"/>
        <v>*</v>
      </c>
      <c r="L237" s="18">
        <f>IF(O38=0,0,IF(O38&lt;-4,0,IF(O38&gt;19,70,LOOKUP(O38,{-4,-3,-2,-1,0,1,2,3,4,5,6,7,8,9,10,11,12,13,14,15,16,17,18,19},{14,18,22,26,30,34,38,42,46,50,53,56,58,60,62,63,64,65,66,67,68,69,69,70}))))</f>
        <v>0</v>
      </c>
      <c r="M237" s="18">
        <f>IF(O38=0,0,IF(O38&lt;-2,0,IF(O38&gt;22,70,LOOKUP(O38,{-2,-1,0,1,2,3,4,5,6,7,8,9,10,11,12,13,14,15,16,17,18,19,20,21,22},{11,14,17,20,23,26,29,32,35,38,42,46,50,53,56,58,60,62,64,65,66,67,68,69,70}))))</f>
        <v>0</v>
      </c>
      <c r="N237" s="18" t="str">
        <f t="shared" si="64"/>
        <v>*</v>
      </c>
      <c r="O237" s="18">
        <f>IF(O38=0,0,IF(O38&lt;-4,0,IF(O38&gt;23,70,LOOKUP(O38,{-4,-3,-2,-1,0,1,2,3,4,5,6,7,8,9,10,11,12,13,14,15,16,17,18,19,20,21,22,23},{1,4,7,10,14,18,22,26,30,34,38,42,46,50,53,56,58,60,62,63,64,65,66,67,68,69,69,70}))))</f>
        <v>0</v>
      </c>
      <c r="P237" s="18">
        <f>IF(O38=0,0,IF(O38&lt;-2,0,IF(O38&gt;26,70,LOOKUP(O38,{-2,-1,0,1,2,3,4,5,6,7,8,9,10,11,12,13,14,15,16,17,18,19,20,21,22,23,24,25,26},{1,3,5,8,11,14,17,20,23,26,29,32,35,38,42,46,50,53,56,58,60,62,64,65,66,67,68,69,70}))))</f>
        <v>0</v>
      </c>
      <c r="Q237" s="18" t="str">
        <f t="shared" si="65"/>
        <v>*</v>
      </c>
      <c r="R237" s="18">
        <f>IF(O38=0,0,IF(O38&lt;-4,0,IF(O38&gt;27,70,LOOKUP(O38,{-4,-3,-2,-1,0,1,2,3,4,5,6,7,8,9,10,11,12,13,14,15,16,17,18,19,20,21,22,23,24,25,26,27},{1,3,5,7,9,12,15,18,21,24,27,30,34,38,42,46,50,53,55,57,59,61,62,63,64,65,66,67,68,69,69,70}))))</f>
        <v>0</v>
      </c>
      <c r="S237" s="18">
        <f>IF(O38=0,0,IF(O38&lt;-2,0,IF(O38&gt;30,70,LOOKUP(O38,{-2,-1,0,1,2,3,4,5,6,7,8,9,10,11,12,13,14,15,16,17,18,19,20,21,22,23,24,25,26,27,28,29,30},{1,2,3,5,7,9,11,13,15,18,21,24,27,30,33,36,39,42,46,50,53,55,57,59,61,63,64,65,66,67,68,69,70}))))</f>
        <v>0</v>
      </c>
      <c r="T237" s="18" t="str">
        <f t="shared" si="66"/>
        <v>*</v>
      </c>
      <c r="U237" s="18">
        <f>IF(O38=0,0,IF(O38&lt;-5,0,IF(O38&gt;29,70,LOOKUP(O38,{-5,-4,-3,-2,-1,0,1,2,3,4,5,6,7,8,9,10,11,12,13,14,15,16,17,18,19,20,21,22,23,24,25,26,27,28,29},{1,2,4,6,8,10,12,14,16,18,20,22,24,26,29,32,35,38,42,46,50,53,55,57,59,61,62,63,64,65,66,67,68,69,70}))))</f>
        <v>0</v>
      </c>
      <c r="V237" s="18">
        <f>IF(O38=0,0,IF(O38&lt;-3,0,IF(O38&gt;33,70,LOOKUP(O38,{-3,-2,-1,0,1,2,3,4,5,6,7,8,9,10,11,12,13,14,15,16,17,18,19,20,21,22,23,24,25,26,27,28,29,30,31,32,33},{1,2,3,4,5,6,7,9,11,13,15,17,20,23,26,29,32,35,38,41,44,47,50,52,54,56,58,60,62,63,64,65,66,67,68,69,70}))))</f>
        <v>0</v>
      </c>
      <c r="W237" s="18" t="str">
        <f t="shared" si="67"/>
        <v>*</v>
      </c>
      <c r="X237" s="18">
        <f>IF(O38=0,0,IF(O38&lt;-5,0,IF(O38&gt;31,70,LOOKUP(O38,{-5,-4,-3,-2,-1,0,1,2,3,4,5,6,7,8,9,10,11,12,13,14,15,16,17,18,19,20,21,22,23,24,25,26,27,28,29,30,31},{1,2,4,6,8,10,12,14,16,18,20,22,24,26,28,30,32,35,38,41,44,47,50,52,54,56,58,60,62,63,64,65,66,67,68,69,70}))))</f>
        <v>0</v>
      </c>
      <c r="Y237" s="18">
        <f>IF(O38=0,0,IF(O38&lt;-3,0,IF(O38&gt;35,70,LOOKUP(O38,{-3,-2,-1,0,1,2,3,4,5,6,7,8,9,10,11,12,13,14,15,16,17,18,19,20,21,22,23,24,25,26,27,28,29,30,31,32,33,34,35},{1,2,3,4,6,8,10,12,14,16,18,20,22,24,26,28,30,32,34,36,38,41,44,47,50,52,54,56,58,60,62,63,64,65,66,67,68,69,70}))))</f>
        <v>0</v>
      </c>
      <c r="Z237" s="18" t="str">
        <f t="shared" si="68"/>
        <v>*</v>
      </c>
      <c r="AA237" s="18">
        <f>IF(O38=0,0,IF(O38&lt;-5,0,IF(O38&gt;31,70,LOOKUP(O38,{-5,-4,-3,-2,-1,0,1,2,3,4,5,6,7,8,9,10,11,12,13,14,15,16,17,18,19,20,21,22,23,24,25,26,27,28,29,30,31},{1,2,4,6,8,10,12,14,16,18,20,22,24,26,28,30,32,35,38,41,44,47,50,52,54,56,58,60,62,63,64,65,66,67,68,69,70}))))</f>
        <v>0</v>
      </c>
      <c r="AB237" s="18">
        <f>IF(O38=0,0,IF(O38&lt;-3,0,IF(O38&gt;35,70,LOOKUP(O38,{-3,-2,-1,0,1,2,3,4,5,6,7,8,9,10,11,12,13,14,15,16,17,18,19,20,21,22,23,24,25,26,27,28,29,30,31,32,33,34,35},{1,2,3,4,6,8,10,12,14,16,18,20,22,24,26,28,30,32,34,36,38,41,44,47,50,52,54,56,58,60,62,63,64,65,66,67,68,69,70}))))</f>
        <v>0</v>
      </c>
      <c r="AC237" s="18" t="str">
        <f t="shared" si="69"/>
        <v>*</v>
      </c>
      <c r="AD237" s="18">
        <f>IF(O38=0,0,IF(O38&lt;-5,0,IF(O38&gt;32,70,LOOKUP(O38,{-5,-4,-3,-2,-1,0,1,2,3,4,5,6,7,8,9,10,11,12,13,14,15,16,17,18,19,20,21,22,23,24,25,26,27,28,29,30,31,32},{1,2,3,4,6,8,10,12,14,16,18,20,22,24,26,28,30,32,35,38,41,44,47,50,52,54,56,58,60,62,63,64,65,66,67,68,69,70}))))</f>
        <v>0</v>
      </c>
      <c r="AE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F237" s="18" t="str">
        <f t="shared" si="70"/>
        <v>*</v>
      </c>
      <c r="AG237" s="18">
        <f>IF(O38=0,0,IF(O38&lt;-5,0,IF(O38&gt;32,70,LOOKUP(O38,{-5,-4,-3,-2,-1,0,1,2,3,4,5,6,7,8,9,10,11,12,13,14,15,16,17,18,19,20,21,22,23,24,25,26,27,28,29,30,31,32},{1,2,3,4,6,8,10,12,14,16,18,20,22,24,26,28,30,32,35,38,41,44,47,50,52,54,56,58,60,62,63,64,65,66,67,68,69,70}))))</f>
        <v>0</v>
      </c>
      <c r="AH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I237" s="18" t="str">
        <f t="shared" si="71"/>
        <v>*</v>
      </c>
      <c r="AJ237" s="18">
        <f>IF(O38=0,0,IF(O38&lt;-5,0,IF(O38&gt;32,70,LOOKUP(O38,{-5,-4,-3,-2,-1,0,1,2,3,4,5,6,7,8,9,10,11,12,13,14,15,16,17,18,19,20,21,22,23,24,25,26,27,28,29,30,31,32},{1,2,3,4,5,6,8,10,12,14,16,18,20,22,24,26,28,30,32,35,38,41,44,47,50,52,54,56,58,60,62,64,65,66,67,68,69,70}))))</f>
        <v>0</v>
      </c>
      <c r="AK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L237" s="18" t="str">
        <f t="shared" si="72"/>
        <v>*</v>
      </c>
    </row>
    <row r="238" spans="3:38" ht="12.75" hidden="1" x14ac:dyDescent="0.2">
      <c r="C238" s="15"/>
      <c r="D238" s="16"/>
      <c r="E238" s="18" t="str">
        <f t="shared" si="61"/>
        <v>*</v>
      </c>
      <c r="F238" s="18">
        <f>IF(O39=0,0,IF(O39&lt;-6,0,IF(O39&gt;13,70,LOOKUP(O39,{-6,-5,-4,-3,-2,-1,0,1,2,3,4,5,6,7,8,9,10,11,12,13},{20,28,33,36,41,45,50,54,57,60,62,63,64,65,66,67,68,69,69,70}))))</f>
        <v>0</v>
      </c>
      <c r="G238" s="18">
        <f>IF(O39=0,0,IF(O39&lt;-4,0,IF(O39&gt;16,70,LOOKUP(O39,{-4,-3,-2,-1,0,1,2,3,4,5,6,7,8,9,10,11,12,13,14,15,16},{23,26,29,32,35,38,42,46,50,53,56,58,60,62,64,65,66,67,68,69,70}))))</f>
        <v>0</v>
      </c>
      <c r="H238" s="18" t="str">
        <f t="shared" si="62"/>
        <v>*</v>
      </c>
      <c r="I238" s="18">
        <f>IF(O39=0,0,IF(O39&lt;-4,0,IF(O39&gt;15,70,LOOKUP(O39,{-4,-3,-2,-1,0,1,2,3,4,5,6,7,8,9,10,11,12,13,14,15,16,17,18,19,20,21,22,23,24,25,26,27},{30,34,38,42,46,50,53,56,58,60,62,63,64,65,66,67,68,69,69,70}))))</f>
        <v>0</v>
      </c>
      <c r="J238" s="18">
        <f>IF(O39=0,0,IF(O39&lt;-2,0,IF(O39&gt;18,70,LOOKUP(O39,{-2,-1,0,1,2,3,4,5,6,7,8,9,10,11,12,13,14,15,16,17,18},{23,26,29,32,35,38,42,46,50,53,56,58,60,62,64,65,66,67,68,69,70}))))</f>
        <v>0</v>
      </c>
      <c r="K238" s="18" t="str">
        <f t="shared" si="63"/>
        <v>*</v>
      </c>
      <c r="L238" s="18">
        <f>IF(O39=0,0,IF(O39&lt;-4,0,IF(O39&gt;19,70,LOOKUP(O39,{-4,-3,-2,-1,0,1,2,3,4,5,6,7,8,9,10,11,12,13,14,15,16,17,18,19},{14,18,22,26,30,34,38,42,46,50,53,56,58,60,62,63,64,65,66,67,68,69,69,70}))))</f>
        <v>0</v>
      </c>
      <c r="M238" s="18">
        <f>IF(O39=0,0,IF(O39&lt;-2,0,IF(O39&gt;22,70,LOOKUP(O39,{-2,-1,0,1,2,3,4,5,6,7,8,9,10,11,12,13,14,15,16,17,18,19,20,21,22},{11,14,17,20,23,26,29,32,35,38,42,46,50,53,56,58,60,62,64,65,66,67,68,69,70}))))</f>
        <v>0</v>
      </c>
      <c r="N238" s="18" t="str">
        <f t="shared" si="64"/>
        <v>*</v>
      </c>
      <c r="O238" s="18">
        <f>IF(O39=0,0,IF(O39&lt;-4,0,IF(O39&gt;23,70,LOOKUP(O39,{-4,-3,-2,-1,0,1,2,3,4,5,6,7,8,9,10,11,12,13,14,15,16,17,18,19,20,21,22,23},{1,4,7,10,14,18,22,26,30,34,38,42,46,50,53,56,58,60,62,63,64,65,66,67,68,69,69,70}))))</f>
        <v>0</v>
      </c>
      <c r="P238" s="18">
        <f>IF(O39=0,0,IF(O39&lt;-2,0,IF(O39&gt;26,70,LOOKUP(O39,{-2,-1,0,1,2,3,4,5,6,7,8,9,10,11,12,13,14,15,16,17,18,19,20,21,22,23,24,25,26},{1,3,5,8,11,14,17,20,23,26,29,32,35,38,42,46,50,53,56,58,60,62,64,65,66,67,68,69,70}))))</f>
        <v>0</v>
      </c>
      <c r="Q238" s="18" t="str">
        <f t="shared" si="65"/>
        <v>*</v>
      </c>
      <c r="R238" s="18">
        <f>IF(O39=0,0,IF(O39&lt;-4,0,IF(O39&gt;27,70,LOOKUP(O39,{-4,-3,-2,-1,0,1,2,3,4,5,6,7,8,9,10,11,12,13,14,15,16,17,18,19,20,21,22,23,24,25,26,27},{1,3,5,7,9,12,15,18,21,24,27,30,34,38,42,46,50,53,55,57,59,61,62,63,64,65,66,67,68,69,69,70}))))</f>
        <v>0</v>
      </c>
      <c r="S238" s="18">
        <f>IF(O39=0,0,IF(O39&lt;-2,0,IF(O39&gt;30,70,LOOKUP(O39,{-2,-1,0,1,2,3,4,5,6,7,8,9,10,11,12,13,14,15,16,17,18,19,20,21,22,23,24,25,26,27,28,29,30},{1,2,3,5,7,9,11,13,15,18,21,24,27,30,33,36,39,42,46,50,53,55,57,59,61,63,64,65,66,67,68,69,70}))))</f>
        <v>0</v>
      </c>
      <c r="T238" s="18" t="str">
        <f t="shared" si="66"/>
        <v>*</v>
      </c>
      <c r="U238" s="18">
        <f>IF(O39=0,0,IF(O39&lt;-5,0,IF(O39&gt;29,70,LOOKUP(O39,{-5,-4,-3,-2,-1,0,1,2,3,4,5,6,7,8,9,10,11,12,13,14,15,16,17,18,19,20,21,22,23,24,25,26,27,28,29},{1,2,4,6,8,10,12,14,16,18,20,22,24,26,29,32,35,38,42,46,50,53,55,57,59,61,62,63,64,65,66,67,68,69,70}))))</f>
        <v>0</v>
      </c>
      <c r="V238" s="18">
        <f>IF(O39=0,0,IF(O39&lt;-3,0,IF(O39&gt;33,70,LOOKUP(O39,{-3,-2,-1,0,1,2,3,4,5,6,7,8,9,10,11,12,13,14,15,16,17,18,19,20,21,22,23,24,25,26,27,28,29,30,31,32,33},{1,2,3,4,5,6,7,9,11,13,15,17,20,23,26,29,32,35,38,41,44,47,50,52,54,56,58,60,62,63,64,65,66,67,68,69,70}))))</f>
        <v>0</v>
      </c>
      <c r="W238" s="18" t="str">
        <f t="shared" si="67"/>
        <v>*</v>
      </c>
      <c r="X238" s="18">
        <f>IF(O39=0,0,IF(O39&lt;-5,0,IF(O39&gt;31,70,LOOKUP(O39,{-5,-4,-3,-2,-1,0,1,2,3,4,5,6,7,8,9,10,11,12,13,14,15,16,17,18,19,20,21,22,23,24,25,26,27,28,29,30,31},{1,2,4,6,8,10,12,14,16,18,20,22,24,26,28,30,32,35,38,41,44,47,50,52,54,56,58,60,62,63,64,65,66,67,68,69,70}))))</f>
        <v>0</v>
      </c>
      <c r="Y238" s="18">
        <f>IF(O39=0,0,IF(O39&lt;-3,0,IF(O39&gt;35,70,LOOKUP(O39,{-3,-2,-1,0,1,2,3,4,5,6,7,8,9,10,11,12,13,14,15,16,17,18,19,20,21,22,23,24,25,26,27,28,29,30,31,32,33,34,35},{1,2,3,4,6,8,10,12,14,16,18,20,22,24,26,28,30,32,34,36,38,41,44,47,50,52,54,56,58,60,62,63,64,65,66,67,68,69,70}))))</f>
        <v>0</v>
      </c>
      <c r="Z238" s="18" t="str">
        <f t="shared" si="68"/>
        <v>*</v>
      </c>
      <c r="AA238" s="18">
        <f>IF(O39=0,0,IF(O39&lt;-5,0,IF(O39&gt;31,70,LOOKUP(O39,{-5,-4,-3,-2,-1,0,1,2,3,4,5,6,7,8,9,10,11,12,13,14,15,16,17,18,19,20,21,22,23,24,25,26,27,28,29,30,31},{1,2,4,6,8,10,12,14,16,18,20,22,24,26,28,30,32,35,38,41,44,47,50,52,54,56,58,60,62,63,64,65,66,67,68,69,70}))))</f>
        <v>0</v>
      </c>
      <c r="AB238" s="18">
        <f>IF(O39=0,0,IF(O39&lt;-3,0,IF(O39&gt;35,70,LOOKUP(O39,{-3,-2,-1,0,1,2,3,4,5,6,7,8,9,10,11,12,13,14,15,16,17,18,19,20,21,22,23,24,25,26,27,28,29,30,31,32,33,34,35},{1,2,3,4,6,8,10,12,14,16,18,20,22,24,26,28,30,32,34,36,38,41,44,47,50,52,54,56,58,60,62,63,64,65,66,67,68,69,70}))))</f>
        <v>0</v>
      </c>
      <c r="AC238" s="18" t="str">
        <f t="shared" si="69"/>
        <v>*</v>
      </c>
      <c r="AD238" s="18">
        <f>IF(O39=0,0,IF(O39&lt;-5,0,IF(O39&gt;32,70,LOOKUP(O39,{-5,-4,-3,-2,-1,0,1,2,3,4,5,6,7,8,9,10,11,12,13,14,15,16,17,18,19,20,21,22,23,24,25,26,27,28,29,30,31,32},{1,2,3,4,6,8,10,12,14,16,18,20,22,24,26,28,30,32,35,38,41,44,47,50,52,54,56,58,60,62,63,64,65,66,67,68,69,70}))))</f>
        <v>0</v>
      </c>
      <c r="AE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F238" s="18" t="str">
        <f t="shared" si="70"/>
        <v>*</v>
      </c>
      <c r="AG238" s="18">
        <f>IF(O39=0,0,IF(O39&lt;-5,0,IF(O39&gt;32,70,LOOKUP(O39,{-5,-4,-3,-2,-1,0,1,2,3,4,5,6,7,8,9,10,11,12,13,14,15,16,17,18,19,20,21,22,23,24,25,26,27,28,29,30,31,32},{1,2,3,4,6,8,10,12,14,16,18,20,22,24,26,28,30,32,35,38,41,44,47,50,52,54,56,58,60,62,63,64,65,66,67,68,69,70}))))</f>
        <v>0</v>
      </c>
      <c r="AH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I238" s="18" t="str">
        <f t="shared" si="71"/>
        <v>*</v>
      </c>
      <c r="AJ238" s="18">
        <f>IF(O39=0,0,IF(O39&lt;-5,0,IF(O39&gt;32,70,LOOKUP(O39,{-5,-4,-3,-2,-1,0,1,2,3,4,5,6,7,8,9,10,11,12,13,14,15,16,17,18,19,20,21,22,23,24,25,26,27,28,29,30,31,32},{1,2,3,4,5,6,8,10,12,14,16,18,20,22,24,26,28,30,32,35,38,41,44,47,50,52,54,56,58,60,62,64,65,66,67,68,69,70}))))</f>
        <v>0</v>
      </c>
      <c r="AK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L238" s="18" t="str">
        <f t="shared" si="72"/>
        <v>*</v>
      </c>
    </row>
    <row r="239" spans="3:38" ht="12.75" hidden="1" x14ac:dyDescent="0.2">
      <c r="C239" s="15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</row>
    <row r="240" spans="3:38" ht="12.75" hidden="1" x14ac:dyDescent="0.2">
      <c r="C240" s="15"/>
      <c r="D240" s="16"/>
      <c r="E240" s="16" t="s">
        <v>24</v>
      </c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</row>
    <row r="241" spans="3:38" ht="12.75" hidden="1" x14ac:dyDescent="0.2">
      <c r="C241" s="15"/>
      <c r="D241" s="16"/>
      <c r="E241" s="16">
        <v>7</v>
      </c>
      <c r="F241" s="16">
        <v>7</v>
      </c>
      <c r="G241" s="16">
        <v>7</v>
      </c>
      <c r="H241" s="16">
        <v>8</v>
      </c>
      <c r="I241" s="16">
        <v>8</v>
      </c>
      <c r="J241" s="16">
        <v>8</v>
      </c>
      <c r="K241" s="16">
        <v>9</v>
      </c>
      <c r="L241" s="16">
        <v>9</v>
      </c>
      <c r="M241" s="16">
        <v>9</v>
      </c>
      <c r="N241" s="16">
        <v>10</v>
      </c>
      <c r="O241" s="16">
        <v>10</v>
      </c>
      <c r="P241" s="16">
        <v>10</v>
      </c>
      <c r="Q241" s="16">
        <v>11</v>
      </c>
      <c r="R241" s="16">
        <v>11</v>
      </c>
      <c r="S241" s="16">
        <v>11</v>
      </c>
      <c r="T241" s="16">
        <v>12</v>
      </c>
      <c r="U241" s="16">
        <v>12</v>
      </c>
      <c r="V241" s="16">
        <v>12</v>
      </c>
      <c r="W241" s="16">
        <v>13</v>
      </c>
      <c r="X241" s="16">
        <v>13</v>
      </c>
      <c r="Y241" s="16">
        <v>13</v>
      </c>
      <c r="Z241" s="16">
        <v>14</v>
      </c>
      <c r="AA241" s="16">
        <v>14</v>
      </c>
      <c r="AB241" s="16">
        <v>14</v>
      </c>
      <c r="AC241" s="16">
        <v>15</v>
      </c>
      <c r="AD241" s="16">
        <v>15</v>
      </c>
      <c r="AE241" s="16">
        <v>15</v>
      </c>
      <c r="AF241" s="16">
        <v>16</v>
      </c>
      <c r="AG241" s="16">
        <v>16</v>
      </c>
      <c r="AH241" s="16">
        <v>16</v>
      </c>
      <c r="AI241" s="16">
        <v>17</v>
      </c>
      <c r="AJ241" s="16">
        <v>17</v>
      </c>
      <c r="AK241" s="16">
        <v>17</v>
      </c>
      <c r="AL241" s="16"/>
    </row>
    <row r="242" spans="3:38" ht="12.75" hidden="1" x14ac:dyDescent="0.2">
      <c r="C242" s="15"/>
      <c r="D242" s="16"/>
      <c r="E242" s="18">
        <f t="shared" ref="E242" si="73">IF(C10="м",F242,IF(C10="ж",G242,"*"))</f>
        <v>0</v>
      </c>
      <c r="F242" s="18">
        <v>0</v>
      </c>
      <c r="G242" s="18">
        <f>IF(Q10=0,0,IF(Q10&lt;1,0,IF(Q10&gt;40,70,LOOKUP(Q10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2" s="18">
        <f t="shared" ref="H242" si="74">IF(C10="м",I242,IF(C10="ж",J242,"*"))</f>
        <v>0</v>
      </c>
      <c r="I242" s="18">
        <v>0</v>
      </c>
      <c r="J242" s="18">
        <f>IF(Q10=0,0,IF(Q10&lt;1,0,IF(Q10&gt;43,70,LOOKUP(Q10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2" s="18">
        <f t="shared" ref="K242" si="75">IF(C10="м",L242,IF(C10="ж",M242,"*"))</f>
        <v>0</v>
      </c>
      <c r="L242" s="18">
        <v>0</v>
      </c>
      <c r="M242" s="18">
        <f>IF(Q10=0,0,IF(Q10&lt;1,0,IF(Q10&gt;46,70,LOOKUP(Q10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2" s="18">
        <f>IF(C10="м",O242,IF(C10="ж",P242,"*"))</f>
        <v>0</v>
      </c>
      <c r="O242" s="18">
        <v>0</v>
      </c>
      <c r="P242" s="18">
        <f>IF(Q10=0,0,IF(Q10&lt;1,0,IF(Q10&gt;50,70,LOOKUP(Q10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2" s="18">
        <f>IF(C10="м",R242,IF(C10="ж",S242,"*"))</f>
        <v>0</v>
      </c>
      <c r="R242" s="18">
        <v>0</v>
      </c>
      <c r="S242" s="18">
        <f>IF(Q10=0,0,IF(Q10&lt;1,0,IF(Q10&gt;55,70,LOOKUP(Q10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2" s="18">
        <f>IF(C10="м",U242,IF(C10="ж",V242,"*"))</f>
        <v>0</v>
      </c>
      <c r="U242" s="18">
        <v>0</v>
      </c>
      <c r="V242" s="18">
        <f>IF(Q10=0,0,IF(Q10&lt;1,0,IF(Q10&gt;58,70,LOOKUP(Q10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2" s="18">
        <f>IF(C10="м",X242,IF(C10="ж",Y242,"*"))</f>
        <v>0</v>
      </c>
      <c r="X242" s="18">
        <v>0</v>
      </c>
      <c r="Y242" s="18">
        <f>IF(Q10=0,0,IF(Q10&lt;2,0,IF(Q10&gt;60,70,LOOKUP(Q10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2" s="18">
        <f>IF(C10="м",AA242,IF(C10="ж",AB242,"*"))</f>
        <v>0</v>
      </c>
      <c r="AA242" s="18">
        <v>0</v>
      </c>
      <c r="AB242" s="18">
        <f>IF(Q10=0,0,IF(Q10&lt;3,0,IF(Q10&gt;63,70,LOOKUP(Q10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2" s="18">
        <f>IF(C10="м",AD242,IF(C10="ж",AE242,"*"))</f>
        <v>0</v>
      </c>
      <c r="AD242" s="18">
        <v>0</v>
      </c>
      <c r="AE242" s="18">
        <f>IF(Q10=0,0,IF(Q10&lt;3,0,IF(Q10&gt;63,70,LOOKUP(Q10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2" s="18">
        <f>IF(C10="м",AG242,IF(C10="ж",AH242,"*"))</f>
        <v>0</v>
      </c>
      <c r="AG242" s="18">
        <v>0</v>
      </c>
      <c r="AH242" s="18">
        <f>IF(Q10=0,0,IF(Q10&lt;4,0,IF(Q10&gt;65,70,LOOKUP(Q10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2" s="18">
        <f>IF(C10="м",AJ242,IF(C10="ж",AK242,"*"))</f>
        <v>0</v>
      </c>
      <c r="AJ242" s="18">
        <v>0</v>
      </c>
      <c r="AK242" s="18">
        <f>IF(Q10=0,0,IF(Q10&lt;4,0,IF(Q10&gt;65,70,LOOKUP(Q10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2" s="18">
        <f>IF(C10&gt;=17,AI242,"*")</f>
        <v>0</v>
      </c>
    </row>
    <row r="243" spans="3:38" ht="12.75" hidden="1" x14ac:dyDescent="0.2">
      <c r="C243" s="15"/>
      <c r="D243" s="16"/>
      <c r="E243" s="18">
        <f t="shared" ref="E243:E271" si="76">IF(C11="м",F243,IF(C11="ж",G243,"*"))</f>
        <v>0</v>
      </c>
      <c r="F243" s="18">
        <v>0</v>
      </c>
      <c r="G243" s="18">
        <f>IF(Q11=0,0,IF(Q11&lt;1,0,IF(Q11&gt;40,70,LOOKUP(Q11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3" s="18">
        <f t="shared" ref="H243:H271" si="77">IF(C11="м",I243,IF(C11="ж",J243,"*"))</f>
        <v>0</v>
      </c>
      <c r="I243" s="18">
        <v>0</v>
      </c>
      <c r="J243" s="18">
        <f>IF(Q11=0,0,IF(Q11&lt;1,0,IF(Q11&gt;43,70,LOOKUP(Q11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3" s="18">
        <f t="shared" ref="K243:K271" si="78">IF(C11="м",L243,IF(C11="ж",M243,"*"))</f>
        <v>0</v>
      </c>
      <c r="L243" s="18">
        <v>0</v>
      </c>
      <c r="M243" s="18">
        <f>IF(Q11=0,0,IF(Q11&lt;1,0,IF(Q11&gt;46,70,LOOKUP(Q11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3" s="18">
        <f t="shared" ref="N243:N271" si="79">IF(C11="м",O243,IF(C11="ж",P243,"*"))</f>
        <v>0</v>
      </c>
      <c r="O243" s="18">
        <v>0</v>
      </c>
      <c r="P243" s="18">
        <f>IF(Q11=0,0,IF(Q11&lt;1,0,IF(Q11&gt;50,70,LOOKUP(Q11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3" s="18">
        <f t="shared" ref="Q243:Q271" si="80">IF(C11="м",R243,IF(C11="ж",S243,"*"))</f>
        <v>0</v>
      </c>
      <c r="R243" s="18">
        <v>0</v>
      </c>
      <c r="S243" s="18">
        <f>IF(Q11=0,0,IF(Q11&lt;1,0,IF(Q11&gt;55,70,LOOKUP(Q11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3" s="18">
        <f t="shared" ref="T243:T271" si="81">IF(C11="м",U243,IF(C11="ж",V243,"*"))</f>
        <v>0</v>
      </c>
      <c r="U243" s="18">
        <v>0</v>
      </c>
      <c r="V243" s="18">
        <f>IF(Q11=0,0,IF(Q11&lt;1,0,IF(Q11&gt;58,70,LOOKUP(Q11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3" s="18">
        <f t="shared" ref="W243:W271" si="82">IF(C11="м",X243,IF(C11="ж",Y243,"*"))</f>
        <v>0</v>
      </c>
      <c r="X243" s="18">
        <v>0</v>
      </c>
      <c r="Y243" s="18">
        <f>IF(Q11=0,0,IF(Q11&lt;2,0,IF(Q11&gt;60,70,LOOKUP(Q11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3" s="18">
        <f t="shared" ref="Z243:Z271" si="83">IF(C11="м",AA243,IF(C11="ж",AB243,"*"))</f>
        <v>0</v>
      </c>
      <c r="AA243" s="18">
        <v>0</v>
      </c>
      <c r="AB243" s="18">
        <f>IF(Q11=0,0,IF(Q11&lt;3,0,IF(Q11&gt;63,70,LOOKUP(Q11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3" s="18">
        <f t="shared" ref="AC243:AC271" si="84">IF(C11="м",AD243,IF(C11="ж",AE243,"*"))</f>
        <v>0</v>
      </c>
      <c r="AD243" s="18">
        <v>0</v>
      </c>
      <c r="AE243" s="18">
        <f>IF(Q11=0,0,IF(Q11&lt;3,0,IF(Q11&gt;63,70,LOOKUP(Q11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3" s="18">
        <f t="shared" ref="AF243:AF271" si="85">IF(C11="м",AG243,IF(C11="ж",AH243,"*"))</f>
        <v>0</v>
      </c>
      <c r="AG243" s="18">
        <v>0</v>
      </c>
      <c r="AH243" s="18">
        <f>IF(Q11=0,0,IF(Q11&lt;4,0,IF(Q11&gt;65,70,LOOKUP(Q11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3" s="18">
        <f t="shared" ref="AI243:AI271" si="86">IF(C11="м",AJ243,IF(C11="ж",AK243,"*"))</f>
        <v>0</v>
      </c>
      <c r="AJ243" s="18">
        <v>0</v>
      </c>
      <c r="AK243" s="18">
        <f>IF(Q11=0,0,IF(Q11&lt;4,0,IF(Q11&gt;65,70,LOOKUP(Q11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3" s="18">
        <f t="shared" ref="AL243:AL271" si="87">IF(C11&gt;=17,AI243,"*")</f>
        <v>0</v>
      </c>
    </row>
    <row r="244" spans="3:38" ht="12.75" hidden="1" x14ac:dyDescent="0.2">
      <c r="C244" s="15"/>
      <c r="D244" s="16"/>
      <c r="E244" s="18">
        <f t="shared" si="76"/>
        <v>0</v>
      </c>
      <c r="F244" s="18">
        <v>0</v>
      </c>
      <c r="G244" s="18">
        <f>IF(Q12=0,0,IF(Q12&lt;1,0,IF(Q12&gt;40,70,LOOKUP(Q12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4" s="18">
        <f t="shared" si="77"/>
        <v>0</v>
      </c>
      <c r="I244" s="18">
        <v>0</v>
      </c>
      <c r="J244" s="18">
        <f>IF(Q12=0,0,IF(Q12&lt;1,0,IF(Q12&gt;43,70,LOOKUP(Q12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4" s="18">
        <f t="shared" si="78"/>
        <v>0</v>
      </c>
      <c r="L244" s="18">
        <v>0</v>
      </c>
      <c r="M244" s="18">
        <f>IF(Q12=0,0,IF(Q12&lt;1,0,IF(Q12&gt;46,70,LOOKUP(Q12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4" s="18">
        <f t="shared" si="79"/>
        <v>0</v>
      </c>
      <c r="O244" s="18">
        <v>0</v>
      </c>
      <c r="P244" s="18">
        <f>IF(Q12=0,0,IF(Q12&lt;1,0,IF(Q12&gt;50,70,LOOKUP(Q12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4" s="18">
        <f t="shared" si="80"/>
        <v>0</v>
      </c>
      <c r="R244" s="18">
        <v>0</v>
      </c>
      <c r="S244" s="18">
        <f>IF(Q12=0,0,IF(Q12&lt;1,0,IF(Q12&gt;55,70,LOOKUP(Q12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4" s="18">
        <f t="shared" si="81"/>
        <v>0</v>
      </c>
      <c r="U244" s="18">
        <v>0</v>
      </c>
      <c r="V244" s="18">
        <f>IF(Q12=0,0,IF(Q12&lt;1,0,IF(Q12&gt;58,70,LOOKUP(Q12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4" s="18">
        <f t="shared" si="82"/>
        <v>0</v>
      </c>
      <c r="X244" s="18">
        <v>0</v>
      </c>
      <c r="Y244" s="18">
        <f>IF(Q12=0,0,IF(Q12&lt;2,0,IF(Q12&gt;60,70,LOOKUP(Q12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4" s="18">
        <f t="shared" si="83"/>
        <v>0</v>
      </c>
      <c r="AA244" s="18">
        <v>0</v>
      </c>
      <c r="AB244" s="18">
        <f>IF(Q12=0,0,IF(Q12&lt;3,0,IF(Q12&gt;63,70,LOOKUP(Q12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4" s="18">
        <f t="shared" si="84"/>
        <v>0</v>
      </c>
      <c r="AD244" s="18">
        <v>0</v>
      </c>
      <c r="AE244" s="18">
        <f>IF(Q12=0,0,IF(Q12&lt;3,0,IF(Q12&gt;63,70,LOOKUP(Q12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4" s="18">
        <f t="shared" si="85"/>
        <v>0</v>
      </c>
      <c r="AG244" s="18">
        <v>0</v>
      </c>
      <c r="AH244" s="18">
        <f>IF(Q12=0,0,IF(Q12&lt;4,0,IF(Q12&gt;65,70,LOOKUP(Q12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4" s="18">
        <f t="shared" si="86"/>
        <v>0</v>
      </c>
      <c r="AJ244" s="18">
        <v>0</v>
      </c>
      <c r="AK244" s="18">
        <f>IF(Q12=0,0,IF(Q12&lt;4,0,IF(Q12&gt;65,70,LOOKUP(Q12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4" s="18">
        <f t="shared" si="87"/>
        <v>0</v>
      </c>
    </row>
    <row r="245" spans="3:38" ht="12.75" hidden="1" x14ac:dyDescent="0.2">
      <c r="C245" s="15"/>
      <c r="D245" s="16"/>
      <c r="E245" s="18">
        <f t="shared" si="76"/>
        <v>0</v>
      </c>
      <c r="F245" s="18">
        <v>0</v>
      </c>
      <c r="G245" s="18">
        <f>IF(Q13=0,0,IF(Q13&lt;1,0,IF(Q13&gt;40,70,LOOKUP(Q13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5" s="18">
        <f t="shared" si="77"/>
        <v>0</v>
      </c>
      <c r="I245" s="18">
        <v>0</v>
      </c>
      <c r="J245" s="18">
        <f>IF(Q13=0,0,IF(Q13&lt;1,0,IF(Q13&gt;43,70,LOOKUP(Q13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5" s="18">
        <f t="shared" si="78"/>
        <v>0</v>
      </c>
      <c r="L245" s="18">
        <v>0</v>
      </c>
      <c r="M245" s="18">
        <f>IF(Q13=0,0,IF(Q13&lt;1,0,IF(Q13&gt;46,70,LOOKUP(Q13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5" s="18">
        <f t="shared" si="79"/>
        <v>0</v>
      </c>
      <c r="O245" s="18">
        <v>0</v>
      </c>
      <c r="P245" s="18">
        <f>IF(Q13=0,0,IF(Q13&lt;1,0,IF(Q13&gt;50,70,LOOKUP(Q13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5" s="18">
        <f t="shared" si="80"/>
        <v>0</v>
      </c>
      <c r="R245" s="18">
        <v>0</v>
      </c>
      <c r="S245" s="18">
        <f>IF(Q13=0,0,IF(Q13&lt;1,0,IF(Q13&gt;55,70,LOOKUP(Q13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5" s="18">
        <f t="shared" si="81"/>
        <v>0</v>
      </c>
      <c r="U245" s="18">
        <v>0</v>
      </c>
      <c r="V245" s="18">
        <f>IF(Q13=0,0,IF(Q13&lt;1,0,IF(Q13&gt;58,70,LOOKUP(Q13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5" s="18">
        <f t="shared" si="82"/>
        <v>0</v>
      </c>
      <c r="X245" s="18">
        <v>0</v>
      </c>
      <c r="Y245" s="18">
        <f>IF(Q13=0,0,IF(Q13&lt;2,0,IF(Q13&gt;60,70,LOOKUP(Q13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5" s="18">
        <f t="shared" si="83"/>
        <v>0</v>
      </c>
      <c r="AA245" s="18">
        <v>0</v>
      </c>
      <c r="AB245" s="18">
        <f>IF(Q13=0,0,IF(Q13&lt;3,0,IF(Q13&gt;63,70,LOOKUP(Q13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5" s="18">
        <f t="shared" si="84"/>
        <v>0</v>
      </c>
      <c r="AD245" s="18">
        <v>0</v>
      </c>
      <c r="AE245" s="18">
        <f>IF(Q13=0,0,IF(Q13&lt;3,0,IF(Q13&gt;63,70,LOOKUP(Q13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5" s="18">
        <f t="shared" si="85"/>
        <v>0</v>
      </c>
      <c r="AG245" s="18">
        <v>0</v>
      </c>
      <c r="AH245" s="18">
        <f>IF(Q13=0,0,IF(Q13&lt;4,0,IF(Q13&gt;65,70,LOOKUP(Q13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5" s="18">
        <f t="shared" si="86"/>
        <v>0</v>
      </c>
      <c r="AJ245" s="18">
        <v>0</v>
      </c>
      <c r="AK245" s="18">
        <f>IF(Q13=0,0,IF(Q13&lt;4,0,IF(Q13&gt;65,70,LOOKUP(Q13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5" s="18">
        <f t="shared" si="87"/>
        <v>0</v>
      </c>
    </row>
    <row r="246" spans="3:38" ht="12.75" hidden="1" x14ac:dyDescent="0.2">
      <c r="C246" s="15"/>
      <c r="D246" s="16"/>
      <c r="E246" s="18">
        <f t="shared" si="76"/>
        <v>0</v>
      </c>
      <c r="F246" s="18">
        <v>0</v>
      </c>
      <c r="G246" s="18">
        <f>IF(Q14=0,0,IF(Q14&lt;1,0,IF(Q14&gt;40,70,LOOKUP(Q14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6" s="18">
        <f t="shared" si="77"/>
        <v>0</v>
      </c>
      <c r="I246" s="18">
        <v>0</v>
      </c>
      <c r="J246" s="18">
        <f>IF(Q14=0,0,IF(Q14&lt;1,0,IF(Q14&gt;43,70,LOOKUP(Q14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6" s="18">
        <f t="shared" si="78"/>
        <v>0</v>
      </c>
      <c r="L246" s="18">
        <v>0</v>
      </c>
      <c r="M246" s="18">
        <f>IF(Q14=0,0,IF(Q14&lt;1,0,IF(Q14&gt;46,70,LOOKUP(Q14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6" s="18">
        <f t="shared" si="79"/>
        <v>0</v>
      </c>
      <c r="O246" s="18">
        <v>0</v>
      </c>
      <c r="P246" s="18">
        <f>IF(Q14=0,0,IF(Q14&lt;1,0,IF(Q14&gt;50,70,LOOKUP(Q14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6" s="18">
        <f t="shared" si="80"/>
        <v>0</v>
      </c>
      <c r="R246" s="18">
        <v>0</v>
      </c>
      <c r="S246" s="18">
        <f>IF(Q14=0,0,IF(Q14&lt;1,0,IF(Q14&gt;55,70,LOOKUP(Q14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6" s="18">
        <f t="shared" si="81"/>
        <v>0</v>
      </c>
      <c r="U246" s="18">
        <v>0</v>
      </c>
      <c r="V246" s="18">
        <f>IF(Q14=0,0,IF(Q14&lt;1,0,IF(Q14&gt;58,70,LOOKUP(Q14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6" s="18">
        <f t="shared" si="82"/>
        <v>0</v>
      </c>
      <c r="X246" s="18">
        <v>0</v>
      </c>
      <c r="Y246" s="18">
        <f>IF(Q14=0,0,IF(Q14&lt;2,0,IF(Q14&gt;60,70,LOOKUP(Q14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6" s="18">
        <f t="shared" si="83"/>
        <v>0</v>
      </c>
      <c r="AA246" s="18">
        <v>0</v>
      </c>
      <c r="AB246" s="18">
        <f>IF(Q14=0,0,IF(Q14&lt;3,0,IF(Q14&gt;63,70,LOOKUP(Q14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6" s="18">
        <f t="shared" si="84"/>
        <v>0</v>
      </c>
      <c r="AD246" s="18">
        <v>0</v>
      </c>
      <c r="AE246" s="18">
        <f>IF(Q14=0,0,IF(Q14&lt;3,0,IF(Q14&gt;63,70,LOOKUP(Q14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6" s="18">
        <f t="shared" si="85"/>
        <v>0</v>
      </c>
      <c r="AG246" s="18">
        <v>0</v>
      </c>
      <c r="AH246" s="18">
        <f>IF(Q14=0,0,IF(Q14&lt;4,0,IF(Q14&gt;65,70,LOOKUP(Q14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6" s="18">
        <f t="shared" si="86"/>
        <v>0</v>
      </c>
      <c r="AJ246" s="18">
        <v>0</v>
      </c>
      <c r="AK246" s="18">
        <f>IF(Q14=0,0,IF(Q14&lt;4,0,IF(Q14&gt;65,70,LOOKUP(Q14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6" s="18">
        <f t="shared" si="87"/>
        <v>0</v>
      </c>
    </row>
    <row r="247" spans="3:38" ht="12.75" hidden="1" x14ac:dyDescent="0.2">
      <c r="C247" s="15"/>
      <c r="D247" s="16"/>
      <c r="E247" s="18">
        <f t="shared" si="76"/>
        <v>0</v>
      </c>
      <c r="F247" s="18">
        <v>0</v>
      </c>
      <c r="G247" s="18">
        <f>IF(Q15=0,0,IF(Q15&lt;1,0,IF(Q15&gt;40,70,LOOKUP(Q15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7" s="18">
        <f t="shared" si="77"/>
        <v>0</v>
      </c>
      <c r="I247" s="18">
        <v>0</v>
      </c>
      <c r="J247" s="18">
        <f>IF(Q15=0,0,IF(Q15&lt;1,0,IF(Q15&gt;43,70,LOOKUP(Q15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7" s="18">
        <f t="shared" si="78"/>
        <v>0</v>
      </c>
      <c r="L247" s="18">
        <v>0</v>
      </c>
      <c r="M247" s="18">
        <f>IF(Q15=0,0,IF(Q15&lt;1,0,IF(Q15&gt;46,70,LOOKUP(Q15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7" s="18">
        <f t="shared" si="79"/>
        <v>0</v>
      </c>
      <c r="O247" s="18">
        <v>0</v>
      </c>
      <c r="P247" s="18">
        <f>IF(Q15=0,0,IF(Q15&lt;1,0,IF(Q15&gt;50,70,LOOKUP(Q15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7" s="18">
        <f t="shared" si="80"/>
        <v>0</v>
      </c>
      <c r="R247" s="18">
        <v>0</v>
      </c>
      <c r="S247" s="18">
        <f>IF(Q15=0,0,IF(Q15&lt;1,0,IF(Q15&gt;55,70,LOOKUP(Q15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7" s="18">
        <f t="shared" si="81"/>
        <v>0</v>
      </c>
      <c r="U247" s="18">
        <v>0</v>
      </c>
      <c r="V247" s="18">
        <f>IF(Q15=0,0,IF(Q15&lt;1,0,IF(Q15&gt;58,70,LOOKUP(Q15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7" s="18">
        <f t="shared" si="82"/>
        <v>0</v>
      </c>
      <c r="X247" s="18">
        <v>0</v>
      </c>
      <c r="Y247" s="18">
        <f>IF(Q15=0,0,IF(Q15&lt;2,0,IF(Q15&gt;60,70,LOOKUP(Q15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7" s="18">
        <f t="shared" si="83"/>
        <v>0</v>
      </c>
      <c r="AA247" s="18">
        <v>0</v>
      </c>
      <c r="AB247" s="18">
        <f>IF(Q15=0,0,IF(Q15&lt;3,0,IF(Q15&gt;63,70,LOOKUP(Q15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7" s="18">
        <f t="shared" si="84"/>
        <v>0</v>
      </c>
      <c r="AD247" s="18">
        <v>0</v>
      </c>
      <c r="AE247" s="18">
        <f>IF(Q15=0,0,IF(Q15&lt;3,0,IF(Q15&gt;63,70,LOOKUP(Q15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7" s="18">
        <f t="shared" si="85"/>
        <v>0</v>
      </c>
      <c r="AG247" s="18">
        <v>0</v>
      </c>
      <c r="AH247" s="18">
        <f>IF(Q15=0,0,IF(Q15&lt;4,0,IF(Q15&gt;65,70,LOOKUP(Q15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7" s="18">
        <f t="shared" si="86"/>
        <v>0</v>
      </c>
      <c r="AJ247" s="18">
        <v>0</v>
      </c>
      <c r="AK247" s="18">
        <f>IF(Q15=0,0,IF(Q15&lt;4,0,IF(Q15&gt;65,70,LOOKUP(Q15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7" s="18">
        <f t="shared" si="87"/>
        <v>0</v>
      </c>
    </row>
    <row r="248" spans="3:38" ht="12.75" hidden="1" x14ac:dyDescent="0.2">
      <c r="C248" s="15"/>
      <c r="D248" s="16"/>
      <c r="E248" s="18">
        <f t="shared" si="76"/>
        <v>66</v>
      </c>
      <c r="F248" s="18">
        <v>0</v>
      </c>
      <c r="G248" s="18">
        <f>IF(Q16=0,0,IF(Q16&lt;1,0,IF(Q16&gt;40,70,LOOKUP(Q16,{1,2,3,4,5,6,7,8,9,10,11,12,13,14,15,16,17,18,19,20,21,22,23,24,25,26,27,28,29,30,31,32,33,34,35,36,37,38,39,40},{20,21,22,24,26,29,32,35,38,41,50,52,54,56,57,58,59,60,61,61,62,62,63,63,64,64,65,65,66,66,66,67,67,67,67,68,68,69,69,70}))))</f>
        <v>66</v>
      </c>
      <c r="H248" s="18">
        <f t="shared" si="77"/>
        <v>65</v>
      </c>
      <c r="I248" s="18">
        <v>0</v>
      </c>
      <c r="J248" s="18">
        <f>IF(Q16=0,0,IF(Q16&lt;1,0,IF(Q16&gt;43,70,LOOKUP(Q16,{1,2,3,4,5,6,7,8,9,10,11,12,13,14,15,16,17,18,19,20,21,22,23,24,25,26,27,28,29,30,31,32,33,34,35,36,37,38,39,40,41,42,43},{16,18,20,23,26,29,32,35,38,41,44,47,50,52,54,56,57,58,59,60,61,61,62,62,63,63,64,64,65,65,66,66,66,67,67,67,68,68,68,69,69,69,70}))))</f>
        <v>65</v>
      </c>
      <c r="K248" s="18">
        <f t="shared" si="78"/>
        <v>64</v>
      </c>
      <c r="L248" s="18">
        <v>0</v>
      </c>
      <c r="M248" s="18">
        <f>IF(Q16=0,0,IF(Q16&lt;1,0,IF(Q16&gt;46,70,LOOKUP(Q16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64</v>
      </c>
      <c r="N248" s="18">
        <f t="shared" si="79"/>
        <v>62</v>
      </c>
      <c r="O248" s="18">
        <v>0</v>
      </c>
      <c r="P248" s="18">
        <f>IF(Q16=0,0,IF(Q16&lt;1,0,IF(Q16&gt;50,70,LOOKUP(Q16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62</v>
      </c>
      <c r="Q248" s="18">
        <f t="shared" si="80"/>
        <v>59</v>
      </c>
      <c r="R248" s="18">
        <v>0</v>
      </c>
      <c r="S248" s="18">
        <f>IF(Q16=0,0,IF(Q16&lt;1,0,IF(Q16&gt;55,70,LOOKUP(Q16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59</v>
      </c>
      <c r="T248" s="18">
        <f t="shared" si="81"/>
        <v>54</v>
      </c>
      <c r="U248" s="18">
        <v>0</v>
      </c>
      <c r="V248" s="18">
        <f>IF(Q16=0,0,IF(Q16&lt;1,0,IF(Q16&gt;58,70,LOOKUP(Q16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54</v>
      </c>
      <c r="W248" s="18">
        <f t="shared" si="82"/>
        <v>50</v>
      </c>
      <c r="X248" s="18">
        <v>0</v>
      </c>
      <c r="Y248" s="18">
        <f>IF(Q16=0,0,IF(Q16&lt;2,0,IF(Q16&gt;60,70,LOOKUP(Q16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50</v>
      </c>
      <c r="Z248" s="18">
        <f t="shared" si="83"/>
        <v>47</v>
      </c>
      <c r="AA248" s="18">
        <v>0</v>
      </c>
      <c r="AB248" s="18">
        <f>IF(Q16=0,0,IF(Q16&lt;3,0,IF(Q16&gt;63,70,LOOKUP(Q16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47</v>
      </c>
      <c r="AC248" s="18">
        <f t="shared" si="84"/>
        <v>47</v>
      </c>
      <c r="AD248" s="18">
        <v>0</v>
      </c>
      <c r="AE248" s="18">
        <f>IF(Q16=0,0,IF(Q16&lt;3,0,IF(Q16&gt;63,70,LOOKUP(Q16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47</v>
      </c>
      <c r="AF248" s="18">
        <f t="shared" si="85"/>
        <v>44</v>
      </c>
      <c r="AG248" s="18">
        <v>0</v>
      </c>
      <c r="AH248" s="18">
        <f>IF(Q16=0,0,IF(Q16&lt;4,0,IF(Q16&gt;65,70,LOOKUP(Q16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44</v>
      </c>
      <c r="AI248" s="18">
        <f t="shared" si="86"/>
        <v>44</v>
      </c>
      <c r="AJ248" s="18">
        <v>0</v>
      </c>
      <c r="AK248" s="18">
        <f>IF(Q16=0,0,IF(Q16&lt;4,0,IF(Q16&gt;65,70,LOOKUP(Q16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44</v>
      </c>
      <c r="AL248" s="18">
        <f t="shared" si="87"/>
        <v>44</v>
      </c>
    </row>
    <row r="249" spans="3:38" ht="12.75" hidden="1" x14ac:dyDescent="0.2">
      <c r="C249" s="15"/>
      <c r="D249" s="16"/>
      <c r="E249" s="18">
        <f t="shared" si="76"/>
        <v>52</v>
      </c>
      <c r="F249" s="18">
        <v>0</v>
      </c>
      <c r="G249" s="18">
        <f>IF(Q17=0,0,IF(Q17&lt;1,0,IF(Q17&gt;40,70,LOOKUP(Q17,{1,2,3,4,5,6,7,8,9,10,11,12,13,14,15,16,17,18,19,20,21,22,23,24,25,26,27,28,29,30,31,32,33,34,35,36,37,38,39,40},{20,21,22,24,26,29,32,35,38,41,50,52,54,56,57,58,59,60,61,61,62,62,63,63,64,64,65,65,66,66,66,67,67,67,67,68,68,69,69,70}))))</f>
        <v>52</v>
      </c>
      <c r="H249" s="18">
        <f t="shared" si="77"/>
        <v>47</v>
      </c>
      <c r="I249" s="18">
        <v>0</v>
      </c>
      <c r="J249" s="18">
        <f>IF(Q17=0,0,IF(Q17&lt;1,0,IF(Q17&gt;43,70,LOOKUP(Q17,{1,2,3,4,5,6,7,8,9,10,11,12,13,14,15,16,17,18,19,20,21,22,23,24,25,26,27,28,29,30,31,32,33,34,35,36,37,38,39,40,41,42,43},{16,18,20,23,26,29,32,35,38,41,44,47,50,52,54,56,57,58,59,60,61,61,62,62,63,63,64,64,65,65,66,66,66,67,67,67,68,68,68,69,69,69,70}))))</f>
        <v>47</v>
      </c>
      <c r="K249" s="18">
        <f t="shared" si="78"/>
        <v>38</v>
      </c>
      <c r="L249" s="18">
        <v>0</v>
      </c>
      <c r="M249" s="18">
        <f>IF(Q17=0,0,IF(Q17&lt;1,0,IF(Q17&gt;46,70,LOOKUP(Q17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38</v>
      </c>
      <c r="N249" s="18">
        <f t="shared" si="79"/>
        <v>30</v>
      </c>
      <c r="O249" s="18">
        <v>0</v>
      </c>
      <c r="P249" s="18">
        <f>IF(Q17=0,0,IF(Q17&lt;1,0,IF(Q17&gt;50,70,LOOKUP(Q17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30</v>
      </c>
      <c r="Q249" s="18">
        <f t="shared" si="80"/>
        <v>24</v>
      </c>
      <c r="R249" s="18">
        <v>0</v>
      </c>
      <c r="S249" s="18">
        <f>IF(Q17=0,0,IF(Q17&lt;1,0,IF(Q17&gt;55,70,LOOKUP(Q17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24</v>
      </c>
      <c r="T249" s="18">
        <f t="shared" si="81"/>
        <v>18</v>
      </c>
      <c r="U249" s="18">
        <v>0</v>
      </c>
      <c r="V249" s="18">
        <f>IF(Q17=0,0,IF(Q17&lt;1,0,IF(Q17&gt;58,70,LOOKUP(Q17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18</v>
      </c>
      <c r="W249" s="18">
        <f t="shared" si="82"/>
        <v>12</v>
      </c>
      <c r="X249" s="18">
        <v>0</v>
      </c>
      <c r="Y249" s="18">
        <f>IF(Q17=0,0,IF(Q17&lt;2,0,IF(Q17&gt;60,70,LOOKUP(Q17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12</v>
      </c>
      <c r="Z249" s="18">
        <f t="shared" si="83"/>
        <v>10</v>
      </c>
      <c r="AA249" s="18">
        <v>0</v>
      </c>
      <c r="AB249" s="18">
        <f>IF(Q17=0,0,IF(Q17&lt;3,0,IF(Q17&gt;63,70,LOOKUP(Q17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10</v>
      </c>
      <c r="AC249" s="18">
        <f t="shared" si="84"/>
        <v>10</v>
      </c>
      <c r="AD249" s="18">
        <v>0</v>
      </c>
      <c r="AE249" s="18">
        <f>IF(Q17=0,0,IF(Q17&lt;3,0,IF(Q17&gt;63,70,LOOKUP(Q17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10</v>
      </c>
      <c r="AF249" s="18">
        <f t="shared" si="85"/>
        <v>9</v>
      </c>
      <c r="AG249" s="18">
        <v>0</v>
      </c>
      <c r="AH249" s="18">
        <f>IF(Q17=0,0,IF(Q17&lt;4,0,IF(Q17&gt;65,70,LOOKUP(Q17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9</v>
      </c>
      <c r="AI249" s="18">
        <f t="shared" si="86"/>
        <v>9</v>
      </c>
      <c r="AJ249" s="18">
        <v>0</v>
      </c>
      <c r="AK249" s="18">
        <f>IF(Q17=0,0,IF(Q17&lt;4,0,IF(Q17&gt;65,70,LOOKUP(Q17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9</v>
      </c>
      <c r="AL249" s="18">
        <f t="shared" si="87"/>
        <v>9</v>
      </c>
    </row>
    <row r="250" spans="3:38" ht="12.75" hidden="1" x14ac:dyDescent="0.2">
      <c r="C250" s="15"/>
      <c r="D250" s="16"/>
      <c r="E250" s="18">
        <f t="shared" si="76"/>
        <v>41</v>
      </c>
      <c r="F250" s="18">
        <v>0</v>
      </c>
      <c r="G250" s="18">
        <f>IF(Q18=0,0,IF(Q18&lt;1,0,IF(Q18&gt;40,70,LOOKUP(Q18,{1,2,3,4,5,6,7,8,9,10,11,12,13,14,15,16,17,18,19,20,21,22,23,24,25,26,27,28,29,30,31,32,33,34,35,36,37,38,39,40},{20,21,22,24,26,29,32,35,38,41,50,52,54,56,57,58,59,60,61,61,62,62,63,63,64,64,65,65,66,66,66,67,67,67,67,68,68,69,69,70}))))</f>
        <v>41</v>
      </c>
      <c r="H250" s="18">
        <f t="shared" si="77"/>
        <v>41</v>
      </c>
      <c r="I250" s="18">
        <v>0</v>
      </c>
      <c r="J250" s="18">
        <f>IF(Q18=0,0,IF(Q18&lt;1,0,IF(Q18&gt;43,70,LOOKUP(Q18,{1,2,3,4,5,6,7,8,9,10,11,12,13,14,15,16,17,18,19,20,21,22,23,24,25,26,27,28,29,30,31,32,33,34,35,36,37,38,39,40,41,42,43},{16,18,20,23,26,29,32,35,38,41,44,47,50,52,54,56,57,58,59,60,61,61,62,62,63,63,64,64,65,65,66,66,66,67,67,67,68,68,68,69,69,69,70}))))</f>
        <v>41</v>
      </c>
      <c r="K250" s="18">
        <f t="shared" si="78"/>
        <v>32</v>
      </c>
      <c r="L250" s="18">
        <v>0</v>
      </c>
      <c r="M250" s="18">
        <f>IF(Q18=0,0,IF(Q18&lt;1,0,IF(Q18&gt;46,70,LOOKUP(Q18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32</v>
      </c>
      <c r="N250" s="18">
        <f t="shared" si="79"/>
        <v>26</v>
      </c>
      <c r="O250" s="18">
        <v>0</v>
      </c>
      <c r="P250" s="18">
        <f>IF(Q18=0,0,IF(Q18&lt;1,0,IF(Q18&gt;50,70,LOOKUP(Q18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26</v>
      </c>
      <c r="Q250" s="18">
        <f t="shared" si="80"/>
        <v>20</v>
      </c>
      <c r="R250" s="18">
        <v>0</v>
      </c>
      <c r="S250" s="18">
        <f>IF(Q18=0,0,IF(Q18&lt;1,0,IF(Q18&gt;55,70,LOOKUP(Q18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20</v>
      </c>
      <c r="T250" s="18">
        <f t="shared" si="81"/>
        <v>14</v>
      </c>
      <c r="U250" s="18">
        <v>0</v>
      </c>
      <c r="V250" s="18">
        <f>IF(Q18=0,0,IF(Q18&lt;1,0,IF(Q18&gt;58,70,LOOKUP(Q18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14</v>
      </c>
      <c r="W250" s="18">
        <f t="shared" si="82"/>
        <v>9</v>
      </c>
      <c r="X250" s="18">
        <v>0</v>
      </c>
      <c r="Y250" s="18">
        <f>IF(Q18=0,0,IF(Q18&lt;2,0,IF(Q18&gt;60,70,LOOKUP(Q18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9</v>
      </c>
      <c r="Z250" s="18">
        <f t="shared" si="83"/>
        <v>8</v>
      </c>
      <c r="AA250" s="18">
        <v>0</v>
      </c>
      <c r="AB250" s="18">
        <f>IF(Q18=0,0,IF(Q18&lt;3,0,IF(Q18&gt;63,70,LOOKUP(Q18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8</v>
      </c>
      <c r="AC250" s="18">
        <f t="shared" si="84"/>
        <v>8</v>
      </c>
      <c r="AD250" s="18">
        <v>0</v>
      </c>
      <c r="AE250" s="18">
        <f>IF(Q18=0,0,IF(Q18&lt;3,0,IF(Q18&gt;63,70,LOOKUP(Q18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8</v>
      </c>
      <c r="AF250" s="18">
        <f t="shared" si="85"/>
        <v>7</v>
      </c>
      <c r="AG250" s="18">
        <v>0</v>
      </c>
      <c r="AH250" s="18">
        <f>IF(Q18=0,0,IF(Q18&lt;4,0,IF(Q18&gt;65,70,LOOKUP(Q18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7</v>
      </c>
      <c r="AI250" s="18">
        <f t="shared" si="86"/>
        <v>7</v>
      </c>
      <c r="AJ250" s="18">
        <v>0</v>
      </c>
      <c r="AK250" s="18">
        <f>IF(Q18=0,0,IF(Q18&lt;4,0,IF(Q18&gt;65,70,LOOKUP(Q18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7</v>
      </c>
      <c r="AL250" s="18">
        <f t="shared" si="87"/>
        <v>7</v>
      </c>
    </row>
    <row r="251" spans="3:38" ht="12.75" hidden="1" x14ac:dyDescent="0.2">
      <c r="C251" s="15"/>
      <c r="D251" s="16"/>
      <c r="E251" s="18">
        <f t="shared" si="76"/>
        <v>54</v>
      </c>
      <c r="F251" s="18">
        <v>0</v>
      </c>
      <c r="G251" s="18">
        <f>IF(Q19=0,0,IF(Q19&lt;1,0,IF(Q19&gt;40,70,LOOKUP(Q19,{1,2,3,4,5,6,7,8,9,10,11,12,13,14,15,16,17,18,19,20,21,22,23,24,25,26,27,28,29,30,31,32,33,34,35,36,37,38,39,40},{20,21,22,24,26,29,32,35,38,41,50,52,54,56,57,58,59,60,61,61,62,62,63,63,64,64,65,65,66,66,66,67,67,67,67,68,68,69,69,70}))))</f>
        <v>54</v>
      </c>
      <c r="H251" s="18">
        <f t="shared" si="77"/>
        <v>50</v>
      </c>
      <c r="I251" s="18">
        <v>0</v>
      </c>
      <c r="J251" s="18">
        <f>IF(Q19=0,0,IF(Q19&lt;1,0,IF(Q19&gt;43,70,LOOKUP(Q19,{1,2,3,4,5,6,7,8,9,10,11,12,13,14,15,16,17,18,19,20,21,22,23,24,25,26,27,28,29,30,31,32,33,34,35,36,37,38,39,40,41,42,43},{16,18,20,23,26,29,32,35,38,41,44,47,50,52,54,56,57,58,59,60,61,61,62,62,63,63,64,64,65,65,66,66,66,67,67,67,68,68,68,69,69,69,70}))))</f>
        <v>50</v>
      </c>
      <c r="K251" s="18">
        <f t="shared" si="78"/>
        <v>41</v>
      </c>
      <c r="L251" s="18">
        <v>0</v>
      </c>
      <c r="M251" s="18">
        <f>IF(Q19=0,0,IF(Q19&lt;1,0,IF(Q19&gt;46,70,LOOKUP(Q19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41</v>
      </c>
      <c r="N251" s="18">
        <f t="shared" si="79"/>
        <v>32</v>
      </c>
      <c r="O251" s="18">
        <v>0</v>
      </c>
      <c r="P251" s="18">
        <f>IF(Q19=0,0,IF(Q19&lt;1,0,IF(Q19&gt;50,70,LOOKUP(Q19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32</v>
      </c>
      <c r="Q251" s="18">
        <f t="shared" si="80"/>
        <v>26</v>
      </c>
      <c r="R251" s="18">
        <v>0</v>
      </c>
      <c r="S251" s="18">
        <f>IF(Q19=0,0,IF(Q19&lt;1,0,IF(Q19&gt;55,70,LOOKUP(Q19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26</v>
      </c>
      <c r="T251" s="18">
        <f t="shared" si="81"/>
        <v>20</v>
      </c>
      <c r="U251" s="18">
        <v>0</v>
      </c>
      <c r="V251" s="18">
        <f>IF(Q19=0,0,IF(Q19&lt;1,0,IF(Q19&gt;58,70,LOOKUP(Q19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20</v>
      </c>
      <c r="W251" s="18">
        <f t="shared" si="82"/>
        <v>14</v>
      </c>
      <c r="X251" s="18">
        <v>0</v>
      </c>
      <c r="Y251" s="18">
        <f>IF(Q19=0,0,IF(Q19&lt;2,0,IF(Q19&gt;60,70,LOOKUP(Q19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14</v>
      </c>
      <c r="Z251" s="18">
        <f t="shared" si="83"/>
        <v>12</v>
      </c>
      <c r="AA251" s="18">
        <v>0</v>
      </c>
      <c r="AB251" s="18">
        <f>IF(Q19=0,0,IF(Q19&lt;3,0,IF(Q19&gt;63,70,LOOKUP(Q19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12</v>
      </c>
      <c r="AC251" s="18">
        <f t="shared" si="84"/>
        <v>12</v>
      </c>
      <c r="AD251" s="18">
        <v>0</v>
      </c>
      <c r="AE251" s="18">
        <f>IF(Q19=0,0,IF(Q19&lt;3,0,IF(Q19&gt;63,70,LOOKUP(Q19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12</v>
      </c>
      <c r="AF251" s="18">
        <f t="shared" si="85"/>
        <v>10</v>
      </c>
      <c r="AG251" s="18">
        <v>0</v>
      </c>
      <c r="AH251" s="18">
        <f>IF(Q19=0,0,IF(Q19&lt;4,0,IF(Q19&gt;65,70,LOOKUP(Q19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10</v>
      </c>
      <c r="AI251" s="18">
        <f t="shared" si="86"/>
        <v>10</v>
      </c>
      <c r="AJ251" s="18">
        <v>0</v>
      </c>
      <c r="AK251" s="18">
        <f>IF(Q19=0,0,IF(Q19&lt;4,0,IF(Q19&gt;65,70,LOOKUP(Q19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10</v>
      </c>
      <c r="AL251" s="18">
        <f t="shared" si="87"/>
        <v>10</v>
      </c>
    </row>
    <row r="252" spans="3:38" ht="12.75" hidden="1" x14ac:dyDescent="0.2">
      <c r="C252" s="15"/>
      <c r="D252" s="16"/>
      <c r="E252" s="18">
        <f t="shared" si="76"/>
        <v>66</v>
      </c>
      <c r="F252" s="18">
        <v>0</v>
      </c>
      <c r="G252" s="18">
        <f>IF(Q20=0,0,IF(Q20&lt;1,0,IF(Q20&gt;40,70,LOOKUP(Q20,{1,2,3,4,5,6,7,8,9,10,11,12,13,14,15,16,17,18,19,20,21,22,23,24,25,26,27,28,29,30,31,32,33,34,35,36,37,38,39,40},{20,21,22,24,26,29,32,35,38,41,50,52,54,56,57,58,59,60,61,61,62,62,63,63,64,64,65,65,66,66,66,67,67,67,67,68,68,69,69,70}))))</f>
        <v>66</v>
      </c>
      <c r="H252" s="18">
        <f t="shared" si="77"/>
        <v>65</v>
      </c>
      <c r="I252" s="18">
        <v>0</v>
      </c>
      <c r="J252" s="18">
        <f>IF(Q20=0,0,IF(Q20&lt;1,0,IF(Q20&gt;43,70,LOOKUP(Q20,{1,2,3,4,5,6,7,8,9,10,11,12,13,14,15,16,17,18,19,20,21,22,23,24,25,26,27,28,29,30,31,32,33,34,35,36,37,38,39,40,41,42,43},{16,18,20,23,26,29,32,35,38,41,44,47,50,52,54,56,57,58,59,60,61,61,62,62,63,63,64,64,65,65,66,66,66,67,67,67,68,68,68,69,69,69,70}))))</f>
        <v>65</v>
      </c>
      <c r="K252" s="18">
        <f t="shared" si="78"/>
        <v>63</v>
      </c>
      <c r="L252" s="18">
        <v>0</v>
      </c>
      <c r="M252" s="18">
        <f>IF(Q20=0,0,IF(Q20&lt;1,0,IF(Q20&gt;46,70,LOOKUP(Q20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63</v>
      </c>
      <c r="N252" s="18">
        <f t="shared" si="79"/>
        <v>61</v>
      </c>
      <c r="O252" s="18">
        <v>0</v>
      </c>
      <c r="P252" s="18">
        <f>IF(Q20=0,0,IF(Q20&lt;1,0,IF(Q20&gt;50,70,LOOKUP(Q20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61</v>
      </c>
      <c r="Q252" s="18">
        <f t="shared" si="80"/>
        <v>58</v>
      </c>
      <c r="R252" s="18">
        <v>0</v>
      </c>
      <c r="S252" s="18">
        <f>IF(Q20=0,0,IF(Q20&lt;1,0,IF(Q20&gt;55,70,LOOKUP(Q20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58</v>
      </c>
      <c r="T252" s="18">
        <f t="shared" si="81"/>
        <v>52</v>
      </c>
      <c r="U252" s="18">
        <v>0</v>
      </c>
      <c r="V252" s="18">
        <f>IF(Q20=0,0,IF(Q20&lt;1,0,IF(Q20&gt;58,70,LOOKUP(Q20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52</v>
      </c>
      <c r="W252" s="18">
        <f t="shared" si="82"/>
        <v>47</v>
      </c>
      <c r="X252" s="18">
        <v>0</v>
      </c>
      <c r="Y252" s="18">
        <f>IF(Q20=0,0,IF(Q20&lt;2,0,IF(Q20&gt;60,70,LOOKUP(Q20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47</v>
      </c>
      <c r="Z252" s="18">
        <f t="shared" si="83"/>
        <v>44</v>
      </c>
      <c r="AA252" s="18">
        <v>0</v>
      </c>
      <c r="AB252" s="18">
        <f>IF(Q20=0,0,IF(Q20&lt;3,0,IF(Q20&gt;63,70,LOOKUP(Q20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44</v>
      </c>
      <c r="AC252" s="18">
        <f t="shared" si="84"/>
        <v>44</v>
      </c>
      <c r="AD252" s="18">
        <v>0</v>
      </c>
      <c r="AE252" s="18">
        <f>IF(Q20=0,0,IF(Q20&lt;3,0,IF(Q20&gt;63,70,LOOKUP(Q20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44</v>
      </c>
      <c r="AF252" s="18">
        <f t="shared" si="85"/>
        <v>42</v>
      </c>
      <c r="AG252" s="18">
        <v>0</v>
      </c>
      <c r="AH252" s="18">
        <f>IF(Q20=0,0,IF(Q20&lt;4,0,IF(Q20&gt;65,70,LOOKUP(Q20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42</v>
      </c>
      <c r="AI252" s="18">
        <f t="shared" si="86"/>
        <v>42</v>
      </c>
      <c r="AJ252" s="18">
        <v>0</v>
      </c>
      <c r="AK252" s="18">
        <f>IF(Q20=0,0,IF(Q20&lt;4,0,IF(Q20&gt;65,70,LOOKUP(Q20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42</v>
      </c>
      <c r="AL252" s="18">
        <f t="shared" si="87"/>
        <v>42</v>
      </c>
    </row>
    <row r="253" spans="3:38" ht="12.75" hidden="1" x14ac:dyDescent="0.2">
      <c r="C253" s="15"/>
      <c r="D253" s="16"/>
      <c r="E253" s="18">
        <f t="shared" si="76"/>
        <v>57</v>
      </c>
      <c r="F253" s="18">
        <v>0</v>
      </c>
      <c r="G253" s="18">
        <f>IF(Q21=0,0,IF(Q21&lt;1,0,IF(Q21&gt;40,70,LOOKUP(Q21,{1,2,3,4,5,6,7,8,9,10,11,12,13,14,15,16,17,18,19,20,21,22,23,24,25,26,27,28,29,30,31,32,33,34,35,36,37,38,39,40},{20,21,22,24,26,29,32,35,38,41,50,52,54,56,57,58,59,60,61,61,62,62,63,63,64,64,65,65,66,66,66,67,67,67,67,68,68,69,69,70}))))</f>
        <v>57</v>
      </c>
      <c r="H253" s="18">
        <f t="shared" si="77"/>
        <v>54</v>
      </c>
      <c r="I253" s="18">
        <v>0</v>
      </c>
      <c r="J253" s="18">
        <f>IF(Q21=0,0,IF(Q21&lt;1,0,IF(Q21&gt;43,70,LOOKUP(Q21,{1,2,3,4,5,6,7,8,9,10,11,12,13,14,15,16,17,18,19,20,21,22,23,24,25,26,27,28,29,30,31,32,33,34,35,36,37,38,39,40,41,42,43},{16,18,20,23,26,29,32,35,38,41,44,47,50,52,54,56,57,58,59,60,61,61,62,62,63,63,64,64,65,65,66,66,66,67,67,67,68,68,68,69,69,69,70}))))</f>
        <v>54</v>
      </c>
      <c r="K253" s="18">
        <f t="shared" si="78"/>
        <v>47</v>
      </c>
      <c r="L253" s="18">
        <v>0</v>
      </c>
      <c r="M253" s="18">
        <f>IF(Q21=0,0,IF(Q21&lt;1,0,IF(Q21&gt;46,70,LOOKUP(Q21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47</v>
      </c>
      <c r="N253" s="18">
        <f t="shared" si="79"/>
        <v>36</v>
      </c>
      <c r="O253" s="18">
        <v>0</v>
      </c>
      <c r="P253" s="18">
        <f>IF(Q21=0,0,IF(Q21&lt;1,0,IF(Q21&gt;50,70,LOOKUP(Q21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36</v>
      </c>
      <c r="Q253" s="18">
        <f t="shared" si="80"/>
        <v>30</v>
      </c>
      <c r="R253" s="18">
        <v>0</v>
      </c>
      <c r="S253" s="18">
        <f>IF(Q21=0,0,IF(Q21&lt;1,0,IF(Q21&gt;55,70,LOOKUP(Q21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30</v>
      </c>
      <c r="T253" s="18">
        <f t="shared" si="81"/>
        <v>24</v>
      </c>
      <c r="U253" s="18">
        <v>0</v>
      </c>
      <c r="V253" s="18">
        <f>IF(Q21=0,0,IF(Q21&lt;1,0,IF(Q21&gt;58,70,LOOKUP(Q21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24</v>
      </c>
      <c r="W253" s="18">
        <f t="shared" si="82"/>
        <v>18</v>
      </c>
      <c r="X253" s="18">
        <v>0</v>
      </c>
      <c r="Y253" s="18">
        <f>IF(Q21=0,0,IF(Q21&lt;2,0,IF(Q21&gt;60,70,LOOKUP(Q21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18</v>
      </c>
      <c r="Z253" s="18">
        <f t="shared" si="83"/>
        <v>16</v>
      </c>
      <c r="AA253" s="18">
        <v>0</v>
      </c>
      <c r="AB253" s="18">
        <f>IF(Q21=0,0,IF(Q21&lt;3,0,IF(Q21&gt;63,70,LOOKUP(Q21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16</v>
      </c>
      <c r="AC253" s="18">
        <f t="shared" si="84"/>
        <v>16</v>
      </c>
      <c r="AD253" s="18">
        <v>0</v>
      </c>
      <c r="AE253" s="18">
        <f>IF(Q21=0,0,IF(Q21&lt;3,0,IF(Q21&gt;63,70,LOOKUP(Q21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16</v>
      </c>
      <c r="AF253" s="18">
        <f t="shared" si="85"/>
        <v>14</v>
      </c>
      <c r="AG253" s="18">
        <v>0</v>
      </c>
      <c r="AH253" s="18">
        <f>IF(Q21=0,0,IF(Q21&lt;4,0,IF(Q21&gt;65,70,LOOKUP(Q21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14</v>
      </c>
      <c r="AI253" s="18">
        <f t="shared" si="86"/>
        <v>14</v>
      </c>
      <c r="AJ253" s="18">
        <v>0</v>
      </c>
      <c r="AK253" s="18">
        <f>IF(Q21=0,0,IF(Q21&lt;4,0,IF(Q21&gt;65,70,LOOKUP(Q21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14</v>
      </c>
      <c r="AL253" s="18">
        <f t="shared" si="87"/>
        <v>14</v>
      </c>
    </row>
    <row r="254" spans="3:38" ht="12.75" hidden="1" x14ac:dyDescent="0.2">
      <c r="C254" s="15"/>
      <c r="D254" s="16"/>
      <c r="E254" s="18" t="str">
        <f t="shared" si="76"/>
        <v>*</v>
      </c>
      <c r="F254" s="18">
        <v>0</v>
      </c>
      <c r="G254" s="18">
        <f>IF(Q22=0,0,IF(Q22&lt;1,0,IF(Q22&gt;40,70,LOOKUP(Q22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4" s="18" t="str">
        <f t="shared" si="77"/>
        <v>*</v>
      </c>
      <c r="I254" s="18">
        <v>0</v>
      </c>
      <c r="J254" s="18">
        <f>IF(Q22=0,0,IF(Q22&lt;1,0,IF(Q22&gt;43,70,LOOKUP(Q22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4" s="18" t="str">
        <f t="shared" si="78"/>
        <v>*</v>
      </c>
      <c r="L254" s="18">
        <v>0</v>
      </c>
      <c r="M254" s="18">
        <f>IF(Q22=0,0,IF(Q22&lt;1,0,IF(Q22&gt;46,70,LOOKUP(Q22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4" s="18" t="str">
        <f t="shared" si="79"/>
        <v>*</v>
      </c>
      <c r="O254" s="18">
        <v>0</v>
      </c>
      <c r="P254" s="18">
        <f>IF(Q22=0,0,IF(Q22&lt;1,0,IF(Q22&gt;50,70,LOOKUP(Q22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4" s="18" t="str">
        <f t="shared" si="80"/>
        <v>*</v>
      </c>
      <c r="R254" s="18">
        <v>0</v>
      </c>
      <c r="S254" s="18">
        <f>IF(Q22=0,0,IF(Q22&lt;1,0,IF(Q22&gt;55,70,LOOKUP(Q22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4" s="18" t="str">
        <f t="shared" si="81"/>
        <v>*</v>
      </c>
      <c r="U254" s="18">
        <v>0</v>
      </c>
      <c r="V254" s="18">
        <f>IF(Q22=0,0,IF(Q22&lt;1,0,IF(Q22&gt;58,70,LOOKUP(Q22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4" s="18" t="str">
        <f t="shared" si="82"/>
        <v>*</v>
      </c>
      <c r="X254" s="18">
        <v>0</v>
      </c>
      <c r="Y254" s="18">
        <f>IF(Q22=0,0,IF(Q22&lt;2,0,IF(Q22&gt;60,70,LOOKUP(Q22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4" s="18" t="str">
        <f t="shared" si="83"/>
        <v>*</v>
      </c>
      <c r="AA254" s="18">
        <v>0</v>
      </c>
      <c r="AB254" s="18">
        <f>IF(Q22=0,0,IF(Q22&lt;3,0,IF(Q22&gt;63,70,LOOKUP(Q22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4" s="18" t="str">
        <f t="shared" si="84"/>
        <v>*</v>
      </c>
      <c r="AD254" s="18">
        <v>0</v>
      </c>
      <c r="AE254" s="18">
        <f>IF(Q22=0,0,IF(Q22&lt;3,0,IF(Q22&gt;63,70,LOOKUP(Q22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4" s="18" t="str">
        <f t="shared" si="85"/>
        <v>*</v>
      </c>
      <c r="AG254" s="18">
        <v>0</v>
      </c>
      <c r="AH254" s="18">
        <f>IF(Q22=0,0,IF(Q22&lt;4,0,IF(Q22&gt;65,70,LOOKUP(Q22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4" s="18" t="str">
        <f t="shared" si="86"/>
        <v>*</v>
      </c>
      <c r="AJ254" s="18">
        <v>0</v>
      </c>
      <c r="AK254" s="18">
        <f>IF(Q22=0,0,IF(Q22&lt;4,0,IF(Q22&gt;65,70,LOOKUP(Q22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4" s="18" t="str">
        <f t="shared" si="87"/>
        <v>*</v>
      </c>
    </row>
    <row r="255" spans="3:38" ht="12.75" hidden="1" x14ac:dyDescent="0.2">
      <c r="C255" s="15"/>
      <c r="D255" s="16"/>
      <c r="E255" s="18" t="str">
        <f t="shared" si="76"/>
        <v>*</v>
      </c>
      <c r="F255" s="18">
        <v>0</v>
      </c>
      <c r="G255" s="18">
        <f>IF(Q23=0,0,IF(Q23&lt;1,0,IF(Q23&gt;40,70,LOOKUP(Q23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5" s="18" t="str">
        <f t="shared" si="77"/>
        <v>*</v>
      </c>
      <c r="I255" s="18">
        <v>0</v>
      </c>
      <c r="J255" s="18">
        <f>IF(Q23=0,0,IF(Q23&lt;1,0,IF(Q23&gt;43,70,LOOKUP(Q23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5" s="18" t="str">
        <f t="shared" si="78"/>
        <v>*</v>
      </c>
      <c r="L255" s="18">
        <v>0</v>
      </c>
      <c r="M255" s="18">
        <f>IF(Q23=0,0,IF(Q23&lt;1,0,IF(Q23&gt;46,70,LOOKUP(Q23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5" s="18" t="str">
        <f t="shared" si="79"/>
        <v>*</v>
      </c>
      <c r="O255" s="18">
        <v>0</v>
      </c>
      <c r="P255" s="18">
        <f>IF(Q23=0,0,IF(Q23&lt;1,0,IF(Q23&gt;50,70,LOOKUP(Q23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5" s="18" t="str">
        <f t="shared" si="80"/>
        <v>*</v>
      </c>
      <c r="R255" s="18">
        <v>0</v>
      </c>
      <c r="S255" s="18">
        <f>IF(Q23=0,0,IF(Q23&lt;1,0,IF(Q23&gt;55,70,LOOKUP(Q23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5" s="18" t="str">
        <f t="shared" si="81"/>
        <v>*</v>
      </c>
      <c r="U255" s="18">
        <v>0</v>
      </c>
      <c r="V255" s="18">
        <f>IF(Q23=0,0,IF(Q23&lt;1,0,IF(Q23&gt;58,70,LOOKUP(Q23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5" s="18" t="str">
        <f t="shared" si="82"/>
        <v>*</v>
      </c>
      <c r="X255" s="18">
        <v>0</v>
      </c>
      <c r="Y255" s="18">
        <f>IF(Q23=0,0,IF(Q23&lt;2,0,IF(Q23&gt;60,70,LOOKUP(Q23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5" s="18" t="str">
        <f t="shared" si="83"/>
        <v>*</v>
      </c>
      <c r="AA255" s="18">
        <v>0</v>
      </c>
      <c r="AB255" s="18">
        <f>IF(Q23=0,0,IF(Q23&lt;3,0,IF(Q23&gt;63,70,LOOKUP(Q23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5" s="18" t="str">
        <f t="shared" si="84"/>
        <v>*</v>
      </c>
      <c r="AD255" s="18">
        <v>0</v>
      </c>
      <c r="AE255" s="18">
        <f>IF(Q23=0,0,IF(Q23&lt;3,0,IF(Q23&gt;63,70,LOOKUP(Q23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5" s="18" t="str">
        <f t="shared" si="85"/>
        <v>*</v>
      </c>
      <c r="AG255" s="18">
        <v>0</v>
      </c>
      <c r="AH255" s="18">
        <f>IF(Q23=0,0,IF(Q23&lt;4,0,IF(Q23&gt;65,70,LOOKUP(Q23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5" s="18" t="str">
        <f t="shared" si="86"/>
        <v>*</v>
      </c>
      <c r="AJ255" s="18">
        <v>0</v>
      </c>
      <c r="AK255" s="18">
        <f>IF(Q23=0,0,IF(Q23&lt;4,0,IF(Q23&gt;65,70,LOOKUP(Q23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5" s="18" t="str">
        <f t="shared" si="87"/>
        <v>*</v>
      </c>
    </row>
    <row r="256" spans="3:38" ht="12.75" hidden="1" x14ac:dyDescent="0.2">
      <c r="C256" s="15"/>
      <c r="D256" s="16"/>
      <c r="E256" s="18" t="str">
        <f t="shared" si="76"/>
        <v>*</v>
      </c>
      <c r="F256" s="18">
        <v>0</v>
      </c>
      <c r="G256" s="18">
        <f>IF(Q24=0,0,IF(Q24&lt;1,0,IF(Q24&gt;40,70,LOOKUP(Q24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6" s="18" t="str">
        <f t="shared" si="77"/>
        <v>*</v>
      </c>
      <c r="I256" s="18">
        <v>0</v>
      </c>
      <c r="J256" s="18">
        <f>IF(Q24=0,0,IF(Q24&lt;1,0,IF(Q24&gt;43,70,LOOKUP(Q24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6" s="18" t="str">
        <f t="shared" si="78"/>
        <v>*</v>
      </c>
      <c r="L256" s="18">
        <v>0</v>
      </c>
      <c r="M256" s="18">
        <f>IF(Q24=0,0,IF(Q24&lt;1,0,IF(Q24&gt;46,70,LOOKUP(Q24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6" s="18" t="str">
        <f t="shared" si="79"/>
        <v>*</v>
      </c>
      <c r="O256" s="18">
        <v>0</v>
      </c>
      <c r="P256" s="18">
        <f>IF(Q24=0,0,IF(Q24&lt;1,0,IF(Q24&gt;50,70,LOOKUP(Q24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6" s="18" t="str">
        <f t="shared" si="80"/>
        <v>*</v>
      </c>
      <c r="R256" s="18">
        <v>0</v>
      </c>
      <c r="S256" s="18">
        <f>IF(Q24=0,0,IF(Q24&lt;1,0,IF(Q24&gt;55,70,LOOKUP(Q24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6" s="18" t="str">
        <f t="shared" si="81"/>
        <v>*</v>
      </c>
      <c r="U256" s="18">
        <v>0</v>
      </c>
      <c r="V256" s="18">
        <f>IF(Q24=0,0,IF(Q24&lt;1,0,IF(Q24&gt;58,70,LOOKUP(Q24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6" s="18" t="str">
        <f t="shared" si="82"/>
        <v>*</v>
      </c>
      <c r="X256" s="18">
        <v>0</v>
      </c>
      <c r="Y256" s="18">
        <f>IF(Q24=0,0,IF(Q24&lt;2,0,IF(Q24&gt;60,70,LOOKUP(Q24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6" s="18" t="str">
        <f t="shared" si="83"/>
        <v>*</v>
      </c>
      <c r="AA256" s="18">
        <v>0</v>
      </c>
      <c r="AB256" s="18">
        <f>IF(Q24=0,0,IF(Q24&lt;3,0,IF(Q24&gt;63,70,LOOKUP(Q24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6" s="18" t="str">
        <f t="shared" si="84"/>
        <v>*</v>
      </c>
      <c r="AD256" s="18">
        <v>0</v>
      </c>
      <c r="AE256" s="18">
        <f>IF(Q24=0,0,IF(Q24&lt;3,0,IF(Q24&gt;63,70,LOOKUP(Q24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6" s="18" t="str">
        <f t="shared" si="85"/>
        <v>*</v>
      </c>
      <c r="AG256" s="18">
        <v>0</v>
      </c>
      <c r="AH256" s="18">
        <f>IF(Q24=0,0,IF(Q24&lt;4,0,IF(Q24&gt;65,70,LOOKUP(Q24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6" s="18" t="str">
        <f t="shared" si="86"/>
        <v>*</v>
      </c>
      <c r="AJ256" s="18">
        <v>0</v>
      </c>
      <c r="AK256" s="18">
        <f>IF(Q24=0,0,IF(Q24&lt;4,0,IF(Q24&gt;65,70,LOOKUP(Q24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6" s="18" t="str">
        <f t="shared" si="87"/>
        <v>*</v>
      </c>
    </row>
    <row r="257" spans="3:38" ht="12.75" hidden="1" x14ac:dyDescent="0.2">
      <c r="C257" s="15"/>
      <c r="D257" s="16"/>
      <c r="E257" s="18" t="str">
        <f t="shared" si="76"/>
        <v>*</v>
      </c>
      <c r="F257" s="18">
        <v>0</v>
      </c>
      <c r="G257" s="18">
        <f>IF(Q25=0,0,IF(Q25&lt;1,0,IF(Q25&gt;40,70,LOOKUP(Q25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7" s="18" t="str">
        <f t="shared" si="77"/>
        <v>*</v>
      </c>
      <c r="I257" s="18">
        <v>0</v>
      </c>
      <c r="J257" s="18">
        <f>IF(Q25=0,0,IF(Q25&lt;1,0,IF(Q25&gt;43,70,LOOKUP(Q25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7" s="18" t="str">
        <f t="shared" si="78"/>
        <v>*</v>
      </c>
      <c r="L257" s="18">
        <v>0</v>
      </c>
      <c r="M257" s="18">
        <f>IF(Q25=0,0,IF(Q25&lt;1,0,IF(Q25&gt;46,70,LOOKUP(Q25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7" s="18" t="str">
        <f t="shared" si="79"/>
        <v>*</v>
      </c>
      <c r="O257" s="18">
        <v>0</v>
      </c>
      <c r="P257" s="18">
        <f>IF(Q25=0,0,IF(Q25&lt;1,0,IF(Q25&gt;50,70,LOOKUP(Q25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7" s="18" t="str">
        <f t="shared" si="80"/>
        <v>*</v>
      </c>
      <c r="R257" s="18">
        <v>0</v>
      </c>
      <c r="S257" s="18">
        <f>IF(Q25=0,0,IF(Q25&lt;1,0,IF(Q25&gt;55,70,LOOKUP(Q25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7" s="18" t="str">
        <f t="shared" si="81"/>
        <v>*</v>
      </c>
      <c r="U257" s="18">
        <v>0</v>
      </c>
      <c r="V257" s="18">
        <f>IF(Q25=0,0,IF(Q25&lt;1,0,IF(Q25&gt;58,70,LOOKUP(Q25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7" s="18" t="str">
        <f t="shared" si="82"/>
        <v>*</v>
      </c>
      <c r="X257" s="18">
        <v>0</v>
      </c>
      <c r="Y257" s="18">
        <f>IF(Q25=0,0,IF(Q25&lt;2,0,IF(Q25&gt;60,70,LOOKUP(Q25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7" s="18" t="str">
        <f t="shared" si="83"/>
        <v>*</v>
      </c>
      <c r="AA257" s="18">
        <v>0</v>
      </c>
      <c r="AB257" s="18">
        <f>IF(Q25=0,0,IF(Q25&lt;3,0,IF(Q25&gt;63,70,LOOKUP(Q25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7" s="18" t="str">
        <f t="shared" si="84"/>
        <v>*</v>
      </c>
      <c r="AD257" s="18">
        <v>0</v>
      </c>
      <c r="AE257" s="18">
        <f>IF(Q25=0,0,IF(Q25&lt;3,0,IF(Q25&gt;63,70,LOOKUP(Q25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7" s="18" t="str">
        <f t="shared" si="85"/>
        <v>*</v>
      </c>
      <c r="AG257" s="18">
        <v>0</v>
      </c>
      <c r="AH257" s="18">
        <f>IF(Q25=0,0,IF(Q25&lt;4,0,IF(Q25&gt;65,70,LOOKUP(Q25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7" s="18" t="str">
        <f t="shared" si="86"/>
        <v>*</v>
      </c>
      <c r="AJ257" s="18">
        <v>0</v>
      </c>
      <c r="AK257" s="18">
        <f>IF(Q25=0,0,IF(Q25&lt;4,0,IF(Q25&gt;65,70,LOOKUP(Q25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7" s="18" t="str">
        <f t="shared" si="87"/>
        <v>*</v>
      </c>
    </row>
    <row r="258" spans="3:38" ht="12.75" hidden="1" x14ac:dyDescent="0.2">
      <c r="C258" s="15"/>
      <c r="D258" s="16"/>
      <c r="E258" s="18" t="str">
        <f t="shared" si="76"/>
        <v>*</v>
      </c>
      <c r="F258" s="18">
        <v>0</v>
      </c>
      <c r="G258" s="18">
        <f>IF(Q26=0,0,IF(Q26&lt;1,0,IF(Q26&gt;40,70,LOOKUP(Q26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8" s="18" t="str">
        <f t="shared" si="77"/>
        <v>*</v>
      </c>
      <c r="I258" s="18">
        <v>0</v>
      </c>
      <c r="J258" s="18">
        <f>IF(Q26=0,0,IF(Q26&lt;1,0,IF(Q26&gt;43,70,LOOKUP(Q26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8" s="18" t="str">
        <f t="shared" si="78"/>
        <v>*</v>
      </c>
      <c r="L258" s="18">
        <v>0</v>
      </c>
      <c r="M258" s="18">
        <f>IF(Q26=0,0,IF(Q26&lt;1,0,IF(Q26&gt;46,70,LOOKUP(Q26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8" s="18" t="str">
        <f t="shared" si="79"/>
        <v>*</v>
      </c>
      <c r="O258" s="18">
        <v>0</v>
      </c>
      <c r="P258" s="18">
        <f>IF(Q26=0,0,IF(Q26&lt;1,0,IF(Q26&gt;50,70,LOOKUP(Q26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8" s="18" t="str">
        <f t="shared" si="80"/>
        <v>*</v>
      </c>
      <c r="R258" s="18">
        <v>0</v>
      </c>
      <c r="S258" s="18">
        <f>IF(Q26=0,0,IF(Q26&lt;1,0,IF(Q26&gt;55,70,LOOKUP(Q26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8" s="18" t="str">
        <f t="shared" si="81"/>
        <v>*</v>
      </c>
      <c r="U258" s="18">
        <v>0</v>
      </c>
      <c r="V258" s="18">
        <f>IF(Q26=0,0,IF(Q26&lt;1,0,IF(Q26&gt;58,70,LOOKUP(Q26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8" s="18" t="str">
        <f t="shared" si="82"/>
        <v>*</v>
      </c>
      <c r="X258" s="18">
        <v>0</v>
      </c>
      <c r="Y258" s="18">
        <f>IF(Q26=0,0,IF(Q26&lt;2,0,IF(Q26&gt;60,70,LOOKUP(Q26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8" s="18" t="str">
        <f t="shared" si="83"/>
        <v>*</v>
      </c>
      <c r="AA258" s="18">
        <v>0</v>
      </c>
      <c r="AB258" s="18">
        <f>IF(Q26=0,0,IF(Q26&lt;3,0,IF(Q26&gt;63,70,LOOKUP(Q26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8" s="18" t="str">
        <f t="shared" si="84"/>
        <v>*</v>
      </c>
      <c r="AD258" s="18">
        <v>0</v>
      </c>
      <c r="AE258" s="18">
        <f>IF(Q26=0,0,IF(Q26&lt;3,0,IF(Q26&gt;63,70,LOOKUP(Q26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8" s="18" t="str">
        <f t="shared" si="85"/>
        <v>*</v>
      </c>
      <c r="AG258" s="18">
        <v>0</v>
      </c>
      <c r="AH258" s="18">
        <f>IF(Q26=0,0,IF(Q26&lt;4,0,IF(Q26&gt;65,70,LOOKUP(Q26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8" s="18" t="str">
        <f t="shared" si="86"/>
        <v>*</v>
      </c>
      <c r="AJ258" s="18">
        <v>0</v>
      </c>
      <c r="AK258" s="18">
        <f>IF(Q26=0,0,IF(Q26&lt;4,0,IF(Q26&gt;65,70,LOOKUP(Q26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8" s="18" t="str">
        <f t="shared" si="87"/>
        <v>*</v>
      </c>
    </row>
    <row r="259" spans="3:38" ht="12.75" hidden="1" x14ac:dyDescent="0.2">
      <c r="C259" s="15"/>
      <c r="D259" s="16"/>
      <c r="E259" s="18" t="str">
        <f t="shared" si="76"/>
        <v>*</v>
      </c>
      <c r="F259" s="18">
        <v>0</v>
      </c>
      <c r="G259" s="18">
        <f>IF(Q27=0,0,IF(Q27&lt;1,0,IF(Q27&gt;40,70,LOOKUP(Q27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9" s="18" t="str">
        <f t="shared" si="77"/>
        <v>*</v>
      </c>
      <c r="I259" s="18">
        <v>0</v>
      </c>
      <c r="J259" s="18">
        <f>IF(Q27=0,0,IF(Q27&lt;1,0,IF(Q27&gt;43,70,LOOKUP(Q27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9" s="18" t="str">
        <f t="shared" si="78"/>
        <v>*</v>
      </c>
      <c r="L259" s="18">
        <v>0</v>
      </c>
      <c r="M259" s="18">
        <f>IF(Q27=0,0,IF(Q27&lt;1,0,IF(Q27&gt;46,70,LOOKUP(Q27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9" s="18" t="str">
        <f t="shared" si="79"/>
        <v>*</v>
      </c>
      <c r="O259" s="18">
        <v>0</v>
      </c>
      <c r="P259" s="18">
        <f>IF(Q27=0,0,IF(Q27&lt;1,0,IF(Q27&gt;50,70,LOOKUP(Q27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9" s="18" t="str">
        <f t="shared" si="80"/>
        <v>*</v>
      </c>
      <c r="R259" s="18">
        <v>0</v>
      </c>
      <c r="S259" s="18">
        <f>IF(Q27=0,0,IF(Q27&lt;1,0,IF(Q27&gt;55,70,LOOKUP(Q27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9" s="18" t="str">
        <f t="shared" si="81"/>
        <v>*</v>
      </c>
      <c r="U259" s="18">
        <v>0</v>
      </c>
      <c r="V259" s="18">
        <f>IF(Q27=0,0,IF(Q27&lt;1,0,IF(Q27&gt;58,70,LOOKUP(Q27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9" s="18" t="str">
        <f t="shared" si="82"/>
        <v>*</v>
      </c>
      <c r="X259" s="18">
        <v>0</v>
      </c>
      <c r="Y259" s="18">
        <f>IF(Q27=0,0,IF(Q27&lt;2,0,IF(Q27&gt;60,70,LOOKUP(Q27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9" s="18" t="str">
        <f t="shared" si="83"/>
        <v>*</v>
      </c>
      <c r="AA259" s="18">
        <v>0</v>
      </c>
      <c r="AB259" s="18">
        <f>IF(Q27=0,0,IF(Q27&lt;3,0,IF(Q27&gt;63,70,LOOKUP(Q27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9" s="18" t="str">
        <f t="shared" si="84"/>
        <v>*</v>
      </c>
      <c r="AD259" s="18">
        <v>0</v>
      </c>
      <c r="AE259" s="18">
        <f>IF(Q27=0,0,IF(Q27&lt;3,0,IF(Q27&gt;63,70,LOOKUP(Q27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9" s="18" t="str">
        <f t="shared" si="85"/>
        <v>*</v>
      </c>
      <c r="AG259" s="18">
        <v>0</v>
      </c>
      <c r="AH259" s="18">
        <f>IF(Q27=0,0,IF(Q27&lt;4,0,IF(Q27&gt;65,70,LOOKUP(Q27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9" s="18" t="str">
        <f t="shared" si="86"/>
        <v>*</v>
      </c>
      <c r="AJ259" s="18">
        <v>0</v>
      </c>
      <c r="AK259" s="18">
        <f>IF(Q27=0,0,IF(Q27&lt;4,0,IF(Q27&gt;65,70,LOOKUP(Q27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9" s="18" t="str">
        <f t="shared" si="87"/>
        <v>*</v>
      </c>
    </row>
    <row r="260" spans="3:38" ht="12.75" hidden="1" x14ac:dyDescent="0.2">
      <c r="C260" s="15"/>
      <c r="D260" s="16"/>
      <c r="E260" s="18" t="str">
        <f t="shared" si="76"/>
        <v>*</v>
      </c>
      <c r="F260" s="18">
        <v>0</v>
      </c>
      <c r="G260" s="18">
        <f>IF(Q28=0,0,IF(Q28&lt;1,0,IF(Q28&gt;40,70,LOOKUP(Q28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0" s="18" t="str">
        <f t="shared" si="77"/>
        <v>*</v>
      </c>
      <c r="I260" s="18">
        <v>0</v>
      </c>
      <c r="J260" s="18">
        <f>IF(Q28=0,0,IF(Q28&lt;1,0,IF(Q28&gt;43,70,LOOKUP(Q28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0" s="18" t="str">
        <f t="shared" si="78"/>
        <v>*</v>
      </c>
      <c r="L260" s="18">
        <v>0</v>
      </c>
      <c r="M260" s="18">
        <f>IF(Q28=0,0,IF(Q28&lt;1,0,IF(Q28&gt;46,70,LOOKUP(Q28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0" s="18" t="str">
        <f t="shared" si="79"/>
        <v>*</v>
      </c>
      <c r="O260" s="18">
        <v>0</v>
      </c>
      <c r="P260" s="18">
        <f>IF(Q28=0,0,IF(Q28&lt;1,0,IF(Q28&gt;50,70,LOOKUP(Q28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0" s="18" t="str">
        <f t="shared" si="80"/>
        <v>*</v>
      </c>
      <c r="R260" s="18">
        <v>0</v>
      </c>
      <c r="S260" s="18">
        <f>IF(Q28=0,0,IF(Q28&lt;1,0,IF(Q28&gt;55,70,LOOKUP(Q28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0" s="18" t="str">
        <f t="shared" si="81"/>
        <v>*</v>
      </c>
      <c r="U260" s="18">
        <v>0</v>
      </c>
      <c r="V260" s="18">
        <f>IF(Q28=0,0,IF(Q28&lt;1,0,IF(Q28&gt;58,70,LOOKUP(Q28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0" s="18" t="str">
        <f t="shared" si="82"/>
        <v>*</v>
      </c>
      <c r="X260" s="18">
        <v>0</v>
      </c>
      <c r="Y260" s="18">
        <f>IF(Q28=0,0,IF(Q28&lt;2,0,IF(Q28&gt;60,70,LOOKUP(Q28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0" s="18" t="str">
        <f t="shared" si="83"/>
        <v>*</v>
      </c>
      <c r="AA260" s="18">
        <v>0</v>
      </c>
      <c r="AB260" s="18">
        <f>IF(Q28=0,0,IF(Q28&lt;3,0,IF(Q28&gt;63,70,LOOKUP(Q28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0" s="18" t="str">
        <f t="shared" si="84"/>
        <v>*</v>
      </c>
      <c r="AD260" s="18">
        <v>0</v>
      </c>
      <c r="AE260" s="18">
        <f>IF(Q28=0,0,IF(Q28&lt;3,0,IF(Q28&gt;63,70,LOOKUP(Q28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0" s="18" t="str">
        <f t="shared" si="85"/>
        <v>*</v>
      </c>
      <c r="AG260" s="18">
        <v>0</v>
      </c>
      <c r="AH260" s="18">
        <f>IF(Q28=0,0,IF(Q28&lt;4,0,IF(Q28&gt;65,70,LOOKUP(Q28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0" s="18" t="str">
        <f t="shared" si="86"/>
        <v>*</v>
      </c>
      <c r="AJ260" s="18">
        <v>0</v>
      </c>
      <c r="AK260" s="18">
        <f>IF(Q28=0,0,IF(Q28&lt;4,0,IF(Q28&gt;65,70,LOOKUP(Q28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0" s="18" t="str">
        <f t="shared" si="87"/>
        <v>*</v>
      </c>
    </row>
    <row r="261" spans="3:38" ht="12.75" hidden="1" x14ac:dyDescent="0.2">
      <c r="C261" s="15"/>
      <c r="D261" s="16"/>
      <c r="E261" s="18" t="str">
        <f t="shared" si="76"/>
        <v>*</v>
      </c>
      <c r="F261" s="18">
        <v>0</v>
      </c>
      <c r="G261" s="18">
        <f>IF(Q29=0,0,IF(Q29&lt;1,0,IF(Q29&gt;40,70,LOOKUP(Q29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1" s="18" t="str">
        <f t="shared" si="77"/>
        <v>*</v>
      </c>
      <c r="I261" s="18">
        <v>0</v>
      </c>
      <c r="J261" s="18">
        <f>IF(Q29=0,0,IF(Q29&lt;1,0,IF(Q29&gt;43,70,LOOKUP(Q29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1" s="18" t="str">
        <f t="shared" si="78"/>
        <v>*</v>
      </c>
      <c r="L261" s="18">
        <v>0</v>
      </c>
      <c r="M261" s="18">
        <f>IF(Q29=0,0,IF(Q29&lt;1,0,IF(Q29&gt;46,70,LOOKUP(Q29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1" s="18" t="str">
        <f t="shared" si="79"/>
        <v>*</v>
      </c>
      <c r="O261" s="18">
        <v>0</v>
      </c>
      <c r="P261" s="18">
        <f>IF(Q29=0,0,IF(Q29&lt;1,0,IF(Q29&gt;50,70,LOOKUP(Q29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1" s="18" t="str">
        <f t="shared" si="80"/>
        <v>*</v>
      </c>
      <c r="R261" s="18">
        <v>0</v>
      </c>
      <c r="S261" s="18">
        <f>IF(Q29=0,0,IF(Q29&lt;1,0,IF(Q29&gt;55,70,LOOKUP(Q29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1" s="18" t="str">
        <f t="shared" si="81"/>
        <v>*</v>
      </c>
      <c r="U261" s="18">
        <v>0</v>
      </c>
      <c r="V261" s="18">
        <f>IF(Q29=0,0,IF(Q29&lt;1,0,IF(Q29&gt;58,70,LOOKUP(Q29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1" s="18" t="str">
        <f t="shared" si="82"/>
        <v>*</v>
      </c>
      <c r="X261" s="18">
        <v>0</v>
      </c>
      <c r="Y261" s="18">
        <f>IF(Q29=0,0,IF(Q29&lt;2,0,IF(Q29&gt;60,70,LOOKUP(Q29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1" s="18" t="str">
        <f t="shared" si="83"/>
        <v>*</v>
      </c>
      <c r="AA261" s="18">
        <v>0</v>
      </c>
      <c r="AB261" s="18">
        <f>IF(Q29=0,0,IF(Q29&lt;3,0,IF(Q29&gt;63,70,LOOKUP(Q29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1" s="18" t="str">
        <f t="shared" si="84"/>
        <v>*</v>
      </c>
      <c r="AD261" s="18">
        <v>0</v>
      </c>
      <c r="AE261" s="18">
        <f>IF(Q29=0,0,IF(Q29&lt;3,0,IF(Q29&gt;63,70,LOOKUP(Q29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1" s="18" t="str">
        <f t="shared" si="85"/>
        <v>*</v>
      </c>
      <c r="AG261" s="18">
        <v>0</v>
      </c>
      <c r="AH261" s="18">
        <f>IF(Q29=0,0,IF(Q29&lt;4,0,IF(Q29&gt;65,70,LOOKUP(Q29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1" s="18" t="str">
        <f t="shared" si="86"/>
        <v>*</v>
      </c>
      <c r="AJ261" s="18">
        <v>0</v>
      </c>
      <c r="AK261" s="18">
        <f>IF(Q29=0,0,IF(Q29&lt;4,0,IF(Q29&gt;65,70,LOOKUP(Q29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1" s="18" t="str">
        <f t="shared" si="87"/>
        <v>*</v>
      </c>
    </row>
    <row r="262" spans="3:38" ht="12.75" hidden="1" x14ac:dyDescent="0.2">
      <c r="C262" s="15"/>
      <c r="D262" s="16"/>
      <c r="E262" s="18" t="str">
        <f t="shared" si="76"/>
        <v>*</v>
      </c>
      <c r="F262" s="18">
        <v>0</v>
      </c>
      <c r="G262" s="18">
        <f>IF(Q30=0,0,IF(Q30&lt;1,0,IF(Q30&gt;40,70,LOOKUP(Q30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2" s="18" t="str">
        <f t="shared" si="77"/>
        <v>*</v>
      </c>
      <c r="I262" s="18">
        <v>0</v>
      </c>
      <c r="J262" s="18">
        <f>IF(Q30=0,0,IF(Q30&lt;1,0,IF(Q30&gt;43,70,LOOKUP(Q30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2" s="18" t="str">
        <f t="shared" si="78"/>
        <v>*</v>
      </c>
      <c r="L262" s="18">
        <v>0</v>
      </c>
      <c r="M262" s="18">
        <f>IF(Q30=0,0,IF(Q30&lt;1,0,IF(Q30&gt;46,70,LOOKUP(Q30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2" s="18" t="str">
        <f t="shared" si="79"/>
        <v>*</v>
      </c>
      <c r="O262" s="18">
        <v>0</v>
      </c>
      <c r="P262" s="18">
        <f>IF(Q30=0,0,IF(Q30&lt;1,0,IF(Q30&gt;50,70,LOOKUP(Q30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2" s="18" t="str">
        <f t="shared" si="80"/>
        <v>*</v>
      </c>
      <c r="R262" s="18">
        <v>0</v>
      </c>
      <c r="S262" s="18">
        <f>IF(Q30=0,0,IF(Q30&lt;1,0,IF(Q30&gt;55,70,LOOKUP(Q30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2" s="18" t="str">
        <f t="shared" si="81"/>
        <v>*</v>
      </c>
      <c r="U262" s="18">
        <v>0</v>
      </c>
      <c r="V262" s="18">
        <f>IF(Q30=0,0,IF(Q30&lt;1,0,IF(Q30&gt;58,70,LOOKUP(Q30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2" s="18" t="str">
        <f t="shared" si="82"/>
        <v>*</v>
      </c>
      <c r="X262" s="18">
        <v>0</v>
      </c>
      <c r="Y262" s="18">
        <f>IF(Q30=0,0,IF(Q30&lt;2,0,IF(Q30&gt;60,70,LOOKUP(Q30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2" s="18" t="str">
        <f t="shared" si="83"/>
        <v>*</v>
      </c>
      <c r="AA262" s="18">
        <v>0</v>
      </c>
      <c r="AB262" s="18">
        <f>IF(Q30=0,0,IF(Q30&lt;3,0,IF(Q30&gt;63,70,LOOKUP(Q30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2" s="18" t="str">
        <f t="shared" si="84"/>
        <v>*</v>
      </c>
      <c r="AD262" s="18">
        <v>0</v>
      </c>
      <c r="AE262" s="18">
        <f>IF(Q30=0,0,IF(Q30&lt;3,0,IF(Q30&gt;63,70,LOOKUP(Q30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2" s="18" t="str">
        <f t="shared" si="85"/>
        <v>*</v>
      </c>
      <c r="AG262" s="18">
        <v>0</v>
      </c>
      <c r="AH262" s="18">
        <f>IF(Q30=0,0,IF(Q30&lt;4,0,IF(Q30&gt;65,70,LOOKUP(Q30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2" s="18" t="str">
        <f t="shared" si="86"/>
        <v>*</v>
      </c>
      <c r="AJ262" s="18">
        <v>0</v>
      </c>
      <c r="AK262" s="18">
        <f>IF(Q30=0,0,IF(Q30&lt;4,0,IF(Q30&gt;65,70,LOOKUP(Q30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2" s="18" t="str">
        <f t="shared" si="87"/>
        <v>*</v>
      </c>
    </row>
    <row r="263" spans="3:38" ht="12.75" hidden="1" x14ac:dyDescent="0.2">
      <c r="C263" s="15"/>
      <c r="D263" s="16"/>
      <c r="E263" s="18" t="str">
        <f t="shared" si="76"/>
        <v>*</v>
      </c>
      <c r="F263" s="18">
        <v>0</v>
      </c>
      <c r="G263" s="18">
        <f>IF(Q31=0,0,IF(Q31&lt;1,0,IF(Q31&gt;40,70,LOOKUP(Q31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3" s="18" t="str">
        <f t="shared" si="77"/>
        <v>*</v>
      </c>
      <c r="I263" s="18">
        <v>0</v>
      </c>
      <c r="J263" s="18">
        <f>IF(Q31=0,0,IF(Q31&lt;1,0,IF(Q31&gt;43,70,LOOKUP(Q31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3" s="18" t="str">
        <f t="shared" si="78"/>
        <v>*</v>
      </c>
      <c r="L263" s="18">
        <v>0</v>
      </c>
      <c r="M263" s="18">
        <f>IF(Q31=0,0,IF(Q31&lt;1,0,IF(Q31&gt;46,70,LOOKUP(Q31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3" s="18" t="str">
        <f t="shared" si="79"/>
        <v>*</v>
      </c>
      <c r="O263" s="18">
        <v>0</v>
      </c>
      <c r="P263" s="18">
        <f>IF(Q31=0,0,IF(Q31&lt;1,0,IF(Q31&gt;50,70,LOOKUP(Q31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3" s="18" t="str">
        <f t="shared" si="80"/>
        <v>*</v>
      </c>
      <c r="R263" s="18">
        <v>0</v>
      </c>
      <c r="S263" s="18">
        <f>IF(Q31=0,0,IF(Q31&lt;1,0,IF(Q31&gt;55,70,LOOKUP(Q31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3" s="18" t="str">
        <f t="shared" si="81"/>
        <v>*</v>
      </c>
      <c r="U263" s="18">
        <v>0</v>
      </c>
      <c r="V263" s="18">
        <f>IF(Q31=0,0,IF(Q31&lt;1,0,IF(Q31&gt;58,70,LOOKUP(Q31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3" s="18" t="str">
        <f t="shared" si="82"/>
        <v>*</v>
      </c>
      <c r="X263" s="18">
        <v>0</v>
      </c>
      <c r="Y263" s="18">
        <f>IF(Q31=0,0,IF(Q31&lt;2,0,IF(Q31&gt;60,70,LOOKUP(Q31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3" s="18" t="str">
        <f t="shared" si="83"/>
        <v>*</v>
      </c>
      <c r="AA263" s="18">
        <v>0</v>
      </c>
      <c r="AB263" s="18">
        <f>IF(Q31=0,0,IF(Q31&lt;3,0,IF(Q31&gt;63,70,LOOKUP(Q31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3" s="18" t="str">
        <f t="shared" si="84"/>
        <v>*</v>
      </c>
      <c r="AD263" s="18">
        <v>0</v>
      </c>
      <c r="AE263" s="18">
        <f>IF(Q31=0,0,IF(Q31&lt;3,0,IF(Q31&gt;63,70,LOOKUP(Q31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3" s="18" t="str">
        <f t="shared" si="85"/>
        <v>*</v>
      </c>
      <c r="AG263" s="18">
        <v>0</v>
      </c>
      <c r="AH263" s="18">
        <f>IF(Q31=0,0,IF(Q31&lt;4,0,IF(Q31&gt;65,70,LOOKUP(Q31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3" s="18" t="str">
        <f t="shared" si="86"/>
        <v>*</v>
      </c>
      <c r="AJ263" s="18">
        <v>0</v>
      </c>
      <c r="AK263" s="18">
        <f>IF(Q31=0,0,IF(Q31&lt;4,0,IF(Q31&gt;65,70,LOOKUP(Q31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3" s="18" t="str">
        <f t="shared" si="87"/>
        <v>*</v>
      </c>
    </row>
    <row r="264" spans="3:38" ht="12.75" hidden="1" x14ac:dyDescent="0.2">
      <c r="C264" s="15"/>
      <c r="D264" s="16"/>
      <c r="E264" s="18" t="str">
        <f t="shared" si="76"/>
        <v>*</v>
      </c>
      <c r="F264" s="18">
        <v>0</v>
      </c>
      <c r="G264" s="18">
        <f>IF(Q32=0,0,IF(Q32&lt;1,0,IF(Q32&gt;40,70,LOOKUP(Q32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4" s="18" t="str">
        <f t="shared" si="77"/>
        <v>*</v>
      </c>
      <c r="I264" s="18">
        <v>0</v>
      </c>
      <c r="J264" s="18">
        <f>IF(Q32=0,0,IF(Q32&lt;1,0,IF(Q32&gt;43,70,LOOKUP(Q32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4" s="18" t="str">
        <f t="shared" si="78"/>
        <v>*</v>
      </c>
      <c r="L264" s="18">
        <v>0</v>
      </c>
      <c r="M264" s="18">
        <f>IF(Q32=0,0,IF(Q32&lt;1,0,IF(Q32&gt;46,70,LOOKUP(Q32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4" s="18" t="str">
        <f t="shared" si="79"/>
        <v>*</v>
      </c>
      <c r="O264" s="18">
        <v>0</v>
      </c>
      <c r="P264" s="18">
        <f>IF(Q32=0,0,IF(Q32&lt;1,0,IF(Q32&gt;50,70,LOOKUP(Q32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4" s="18" t="str">
        <f t="shared" si="80"/>
        <v>*</v>
      </c>
      <c r="R264" s="18">
        <v>0</v>
      </c>
      <c r="S264" s="18">
        <f>IF(Q32=0,0,IF(Q32&lt;1,0,IF(Q32&gt;55,70,LOOKUP(Q32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4" s="18" t="str">
        <f t="shared" si="81"/>
        <v>*</v>
      </c>
      <c r="U264" s="18">
        <v>0</v>
      </c>
      <c r="V264" s="18">
        <f>IF(Q32=0,0,IF(Q32&lt;1,0,IF(Q32&gt;58,70,LOOKUP(Q32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4" s="18" t="str">
        <f t="shared" si="82"/>
        <v>*</v>
      </c>
      <c r="X264" s="18">
        <v>0</v>
      </c>
      <c r="Y264" s="18">
        <f>IF(Q32=0,0,IF(Q32&lt;2,0,IF(Q32&gt;60,70,LOOKUP(Q32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4" s="18" t="str">
        <f t="shared" si="83"/>
        <v>*</v>
      </c>
      <c r="AA264" s="18">
        <v>0</v>
      </c>
      <c r="AB264" s="18">
        <f>IF(Q32=0,0,IF(Q32&lt;3,0,IF(Q32&gt;63,70,LOOKUP(Q32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4" s="18" t="str">
        <f t="shared" si="84"/>
        <v>*</v>
      </c>
      <c r="AD264" s="18">
        <v>0</v>
      </c>
      <c r="AE264" s="18">
        <f>IF(Q32=0,0,IF(Q32&lt;3,0,IF(Q32&gt;63,70,LOOKUP(Q32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4" s="18" t="str">
        <f t="shared" si="85"/>
        <v>*</v>
      </c>
      <c r="AG264" s="18">
        <v>0</v>
      </c>
      <c r="AH264" s="18">
        <f>IF(Q32=0,0,IF(Q32&lt;4,0,IF(Q32&gt;65,70,LOOKUP(Q32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4" s="18" t="str">
        <f t="shared" si="86"/>
        <v>*</v>
      </c>
      <c r="AJ264" s="18">
        <v>0</v>
      </c>
      <c r="AK264" s="18">
        <f>IF(Q32=0,0,IF(Q32&lt;4,0,IF(Q32&gt;65,70,LOOKUP(Q32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4" s="18" t="str">
        <f t="shared" si="87"/>
        <v>*</v>
      </c>
    </row>
    <row r="265" spans="3:38" ht="12.75" hidden="1" x14ac:dyDescent="0.2">
      <c r="C265" s="15"/>
      <c r="D265" s="16"/>
      <c r="E265" s="18" t="str">
        <f t="shared" si="76"/>
        <v>*</v>
      </c>
      <c r="F265" s="18">
        <v>0</v>
      </c>
      <c r="G265" s="18">
        <f>IF(Q33=0,0,IF(Q33&lt;1,0,IF(Q33&gt;40,70,LOOKUP(Q33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5" s="18" t="str">
        <f t="shared" si="77"/>
        <v>*</v>
      </c>
      <c r="I265" s="18">
        <v>0</v>
      </c>
      <c r="J265" s="18">
        <f>IF(Q33=0,0,IF(Q33&lt;1,0,IF(Q33&gt;43,70,LOOKUP(Q33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5" s="18" t="str">
        <f t="shared" si="78"/>
        <v>*</v>
      </c>
      <c r="L265" s="18">
        <v>0</v>
      </c>
      <c r="M265" s="18">
        <f>IF(Q33=0,0,IF(Q33&lt;1,0,IF(Q33&gt;46,70,LOOKUP(Q33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5" s="18" t="str">
        <f t="shared" si="79"/>
        <v>*</v>
      </c>
      <c r="O265" s="18">
        <v>0</v>
      </c>
      <c r="P265" s="18">
        <f>IF(Q33=0,0,IF(Q33&lt;1,0,IF(Q33&gt;50,70,LOOKUP(Q33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5" s="18" t="str">
        <f t="shared" si="80"/>
        <v>*</v>
      </c>
      <c r="R265" s="18">
        <v>0</v>
      </c>
      <c r="S265" s="18">
        <f>IF(Q33=0,0,IF(Q33&lt;1,0,IF(Q33&gt;55,70,LOOKUP(Q33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5" s="18" t="str">
        <f t="shared" si="81"/>
        <v>*</v>
      </c>
      <c r="U265" s="18">
        <v>0</v>
      </c>
      <c r="V265" s="18">
        <f>IF(Q33=0,0,IF(Q33&lt;1,0,IF(Q33&gt;58,70,LOOKUP(Q33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5" s="18" t="str">
        <f t="shared" si="82"/>
        <v>*</v>
      </c>
      <c r="X265" s="18">
        <v>0</v>
      </c>
      <c r="Y265" s="18">
        <f>IF(Q33=0,0,IF(Q33&lt;2,0,IF(Q33&gt;60,70,LOOKUP(Q33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5" s="18" t="str">
        <f t="shared" si="83"/>
        <v>*</v>
      </c>
      <c r="AA265" s="18">
        <v>0</v>
      </c>
      <c r="AB265" s="18">
        <f>IF(Q33=0,0,IF(Q33&lt;3,0,IF(Q33&gt;63,70,LOOKUP(Q33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5" s="18" t="str">
        <f t="shared" si="84"/>
        <v>*</v>
      </c>
      <c r="AD265" s="18">
        <v>0</v>
      </c>
      <c r="AE265" s="18">
        <f>IF(Q33=0,0,IF(Q33&lt;3,0,IF(Q33&gt;63,70,LOOKUP(Q33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5" s="18" t="str">
        <f t="shared" si="85"/>
        <v>*</v>
      </c>
      <c r="AG265" s="18">
        <v>0</v>
      </c>
      <c r="AH265" s="18">
        <f>IF(Q33=0,0,IF(Q33&lt;4,0,IF(Q33&gt;65,70,LOOKUP(Q33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5" s="18" t="str">
        <f t="shared" si="86"/>
        <v>*</v>
      </c>
      <c r="AJ265" s="18">
        <v>0</v>
      </c>
      <c r="AK265" s="18">
        <f>IF(Q33=0,0,IF(Q33&lt;4,0,IF(Q33&gt;65,70,LOOKUP(Q33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5" s="18" t="str">
        <f t="shared" si="87"/>
        <v>*</v>
      </c>
    </row>
    <row r="266" spans="3:38" ht="12.75" hidden="1" x14ac:dyDescent="0.2">
      <c r="C266" s="15"/>
      <c r="D266" s="16"/>
      <c r="E266" s="18" t="str">
        <f t="shared" si="76"/>
        <v>*</v>
      </c>
      <c r="F266" s="18">
        <v>0</v>
      </c>
      <c r="G266" s="18">
        <f>IF(Q34=0,0,IF(Q34&lt;1,0,IF(Q34&gt;40,70,LOOKUP(Q34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6" s="18" t="str">
        <f t="shared" si="77"/>
        <v>*</v>
      </c>
      <c r="I266" s="18">
        <v>0</v>
      </c>
      <c r="J266" s="18">
        <f>IF(Q34=0,0,IF(Q34&lt;1,0,IF(Q34&gt;43,70,LOOKUP(Q34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6" s="18" t="str">
        <f t="shared" si="78"/>
        <v>*</v>
      </c>
      <c r="L266" s="18">
        <v>0</v>
      </c>
      <c r="M266" s="18">
        <f>IF(Q34=0,0,IF(Q34&lt;1,0,IF(Q34&gt;46,70,LOOKUP(Q34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6" s="18" t="str">
        <f t="shared" si="79"/>
        <v>*</v>
      </c>
      <c r="O266" s="18">
        <v>0</v>
      </c>
      <c r="P266" s="18">
        <f>IF(Q34=0,0,IF(Q34&lt;1,0,IF(Q34&gt;50,70,LOOKUP(Q34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6" s="18" t="str">
        <f t="shared" si="80"/>
        <v>*</v>
      </c>
      <c r="R266" s="18">
        <v>0</v>
      </c>
      <c r="S266" s="18">
        <f>IF(Q34=0,0,IF(Q34&lt;1,0,IF(Q34&gt;55,70,LOOKUP(Q34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6" s="18" t="str">
        <f t="shared" si="81"/>
        <v>*</v>
      </c>
      <c r="U266" s="18">
        <v>0</v>
      </c>
      <c r="V266" s="18">
        <f>IF(Q34=0,0,IF(Q34&lt;1,0,IF(Q34&gt;58,70,LOOKUP(Q34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6" s="18" t="str">
        <f t="shared" si="82"/>
        <v>*</v>
      </c>
      <c r="X266" s="18">
        <v>0</v>
      </c>
      <c r="Y266" s="18">
        <f>IF(Q34=0,0,IF(Q34&lt;2,0,IF(Q34&gt;60,70,LOOKUP(Q34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6" s="18" t="str">
        <f t="shared" si="83"/>
        <v>*</v>
      </c>
      <c r="AA266" s="18">
        <v>0</v>
      </c>
      <c r="AB266" s="18">
        <f>IF(Q34=0,0,IF(Q34&lt;3,0,IF(Q34&gt;63,70,LOOKUP(Q34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6" s="18" t="str">
        <f t="shared" si="84"/>
        <v>*</v>
      </c>
      <c r="AD266" s="18">
        <v>0</v>
      </c>
      <c r="AE266" s="18">
        <f>IF(Q34=0,0,IF(Q34&lt;3,0,IF(Q34&gt;63,70,LOOKUP(Q34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6" s="18" t="str">
        <f t="shared" si="85"/>
        <v>*</v>
      </c>
      <c r="AG266" s="18">
        <v>0</v>
      </c>
      <c r="AH266" s="18">
        <f>IF(Q34=0,0,IF(Q34&lt;4,0,IF(Q34&gt;65,70,LOOKUP(Q34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6" s="18" t="str">
        <f t="shared" si="86"/>
        <v>*</v>
      </c>
      <c r="AJ266" s="18">
        <v>0</v>
      </c>
      <c r="AK266" s="18">
        <f>IF(Q34=0,0,IF(Q34&lt;4,0,IF(Q34&gt;65,70,LOOKUP(Q34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6" s="18" t="str">
        <f t="shared" si="87"/>
        <v>*</v>
      </c>
    </row>
    <row r="267" spans="3:38" ht="12.75" hidden="1" x14ac:dyDescent="0.2">
      <c r="C267" s="15"/>
      <c r="D267" s="16"/>
      <c r="E267" s="18" t="str">
        <f t="shared" si="76"/>
        <v>*</v>
      </c>
      <c r="F267" s="18">
        <v>0</v>
      </c>
      <c r="G267" s="18">
        <f>IF(Q35=0,0,IF(Q35&lt;1,0,IF(Q35&gt;40,70,LOOKUP(Q35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7" s="18" t="str">
        <f t="shared" si="77"/>
        <v>*</v>
      </c>
      <c r="I267" s="18">
        <v>0</v>
      </c>
      <c r="J267" s="18">
        <f>IF(Q35=0,0,IF(Q35&lt;1,0,IF(Q35&gt;43,70,LOOKUP(Q35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7" s="18" t="str">
        <f t="shared" si="78"/>
        <v>*</v>
      </c>
      <c r="L267" s="18">
        <v>0</v>
      </c>
      <c r="M267" s="18">
        <f>IF(Q35=0,0,IF(Q35&lt;1,0,IF(Q35&gt;46,70,LOOKUP(Q35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7" s="18" t="str">
        <f t="shared" si="79"/>
        <v>*</v>
      </c>
      <c r="O267" s="18">
        <v>0</v>
      </c>
      <c r="P267" s="18">
        <f>IF(Q35=0,0,IF(Q35&lt;1,0,IF(Q35&gt;50,70,LOOKUP(Q35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7" s="18" t="str">
        <f t="shared" si="80"/>
        <v>*</v>
      </c>
      <c r="R267" s="18">
        <v>0</v>
      </c>
      <c r="S267" s="18">
        <f>IF(Q35=0,0,IF(Q35&lt;1,0,IF(Q35&gt;55,70,LOOKUP(Q35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7" s="18" t="str">
        <f t="shared" si="81"/>
        <v>*</v>
      </c>
      <c r="U267" s="18">
        <v>0</v>
      </c>
      <c r="V267" s="18">
        <f>IF(Q35=0,0,IF(Q35&lt;1,0,IF(Q35&gt;58,70,LOOKUP(Q35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7" s="18" t="str">
        <f t="shared" si="82"/>
        <v>*</v>
      </c>
      <c r="X267" s="18">
        <v>0</v>
      </c>
      <c r="Y267" s="18">
        <f>IF(Q35=0,0,IF(Q35&lt;2,0,IF(Q35&gt;60,70,LOOKUP(Q35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7" s="18" t="str">
        <f t="shared" si="83"/>
        <v>*</v>
      </c>
      <c r="AA267" s="18">
        <v>0</v>
      </c>
      <c r="AB267" s="18">
        <f>IF(Q35=0,0,IF(Q35&lt;3,0,IF(Q35&gt;63,70,LOOKUP(Q35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7" s="18" t="str">
        <f t="shared" si="84"/>
        <v>*</v>
      </c>
      <c r="AD267" s="18">
        <v>0</v>
      </c>
      <c r="AE267" s="18">
        <f>IF(Q35=0,0,IF(Q35&lt;3,0,IF(Q35&gt;63,70,LOOKUP(Q35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7" s="18" t="str">
        <f t="shared" si="85"/>
        <v>*</v>
      </c>
      <c r="AG267" s="18">
        <v>0</v>
      </c>
      <c r="AH267" s="18">
        <f>IF(Q35=0,0,IF(Q35&lt;4,0,IF(Q35&gt;65,70,LOOKUP(Q35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7" s="18" t="str">
        <f t="shared" si="86"/>
        <v>*</v>
      </c>
      <c r="AJ267" s="18">
        <v>0</v>
      </c>
      <c r="AK267" s="18">
        <f>IF(Q35=0,0,IF(Q35&lt;4,0,IF(Q35&gt;65,70,LOOKUP(Q35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7" s="18" t="str">
        <f t="shared" si="87"/>
        <v>*</v>
      </c>
    </row>
    <row r="268" spans="3:38" ht="12.75" hidden="1" x14ac:dyDescent="0.2">
      <c r="C268" s="15"/>
      <c r="D268" s="16"/>
      <c r="E268" s="18" t="str">
        <f t="shared" si="76"/>
        <v>*</v>
      </c>
      <c r="F268" s="18">
        <v>0</v>
      </c>
      <c r="G268" s="18">
        <f>IF(Q36=0,0,IF(Q36&lt;1,0,IF(Q36&gt;40,70,LOOKUP(Q36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8" s="18" t="str">
        <f t="shared" si="77"/>
        <v>*</v>
      </c>
      <c r="I268" s="18">
        <v>0</v>
      </c>
      <c r="J268" s="18">
        <f>IF(Q36=0,0,IF(Q36&lt;1,0,IF(Q36&gt;43,70,LOOKUP(Q36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8" s="18" t="str">
        <f t="shared" si="78"/>
        <v>*</v>
      </c>
      <c r="L268" s="18">
        <v>0</v>
      </c>
      <c r="M268" s="18">
        <f>IF(Q36=0,0,IF(Q36&lt;1,0,IF(Q36&gt;46,70,LOOKUP(Q36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8" s="18" t="str">
        <f t="shared" si="79"/>
        <v>*</v>
      </c>
      <c r="O268" s="18">
        <v>0</v>
      </c>
      <c r="P268" s="18">
        <f>IF(Q36=0,0,IF(Q36&lt;1,0,IF(Q36&gt;50,70,LOOKUP(Q36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8" s="18" t="str">
        <f t="shared" si="80"/>
        <v>*</v>
      </c>
      <c r="R268" s="18">
        <v>0</v>
      </c>
      <c r="S268" s="18">
        <f>IF(Q36=0,0,IF(Q36&lt;1,0,IF(Q36&gt;55,70,LOOKUP(Q36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8" s="18" t="str">
        <f t="shared" si="81"/>
        <v>*</v>
      </c>
      <c r="U268" s="18">
        <v>0</v>
      </c>
      <c r="V268" s="18">
        <f>IF(Q36=0,0,IF(Q36&lt;1,0,IF(Q36&gt;58,70,LOOKUP(Q36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8" s="18" t="str">
        <f t="shared" si="82"/>
        <v>*</v>
      </c>
      <c r="X268" s="18">
        <v>0</v>
      </c>
      <c r="Y268" s="18">
        <f>IF(Q36=0,0,IF(Q36&lt;2,0,IF(Q36&gt;60,70,LOOKUP(Q36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8" s="18" t="str">
        <f t="shared" si="83"/>
        <v>*</v>
      </c>
      <c r="AA268" s="18">
        <v>0</v>
      </c>
      <c r="AB268" s="18">
        <f>IF(Q36=0,0,IF(Q36&lt;3,0,IF(Q36&gt;63,70,LOOKUP(Q36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8" s="18" t="str">
        <f t="shared" si="84"/>
        <v>*</v>
      </c>
      <c r="AD268" s="18">
        <v>0</v>
      </c>
      <c r="AE268" s="18">
        <f>IF(Q36=0,0,IF(Q36&lt;3,0,IF(Q36&gt;63,70,LOOKUP(Q36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8" s="18" t="str">
        <f t="shared" si="85"/>
        <v>*</v>
      </c>
      <c r="AG268" s="18">
        <v>0</v>
      </c>
      <c r="AH268" s="18">
        <f>IF(Q36=0,0,IF(Q36&lt;4,0,IF(Q36&gt;65,70,LOOKUP(Q36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8" s="18" t="str">
        <f t="shared" si="86"/>
        <v>*</v>
      </c>
      <c r="AJ268" s="18">
        <v>0</v>
      </c>
      <c r="AK268" s="18">
        <f>IF(Q36=0,0,IF(Q36&lt;4,0,IF(Q36&gt;65,70,LOOKUP(Q36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8" s="18" t="str">
        <f t="shared" si="87"/>
        <v>*</v>
      </c>
    </row>
    <row r="269" spans="3:38" ht="12.75" hidden="1" x14ac:dyDescent="0.2">
      <c r="C269" s="15"/>
      <c r="D269" s="16"/>
      <c r="E269" s="18" t="str">
        <f t="shared" si="76"/>
        <v>*</v>
      </c>
      <c r="F269" s="18">
        <v>0</v>
      </c>
      <c r="G269" s="18">
        <f>IF(Q37=0,0,IF(Q37&lt;1,0,IF(Q37&gt;40,70,LOOKUP(Q37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9" s="18" t="str">
        <f t="shared" si="77"/>
        <v>*</v>
      </c>
      <c r="I269" s="18">
        <v>0</v>
      </c>
      <c r="J269" s="18">
        <f>IF(Q37=0,0,IF(Q37&lt;1,0,IF(Q37&gt;43,70,LOOKUP(Q37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9" s="18" t="str">
        <f t="shared" si="78"/>
        <v>*</v>
      </c>
      <c r="L269" s="18">
        <v>0</v>
      </c>
      <c r="M269" s="18">
        <f>IF(Q37=0,0,IF(Q37&lt;1,0,IF(Q37&gt;46,70,LOOKUP(Q37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9" s="18" t="str">
        <f t="shared" si="79"/>
        <v>*</v>
      </c>
      <c r="O269" s="18">
        <v>0</v>
      </c>
      <c r="P269" s="18">
        <f>IF(Q37=0,0,IF(Q37&lt;1,0,IF(Q37&gt;50,70,LOOKUP(Q37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9" s="18" t="str">
        <f t="shared" si="80"/>
        <v>*</v>
      </c>
      <c r="R269" s="18">
        <v>0</v>
      </c>
      <c r="S269" s="18">
        <f>IF(Q37=0,0,IF(Q37&lt;1,0,IF(Q37&gt;55,70,LOOKUP(Q37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9" s="18" t="str">
        <f t="shared" si="81"/>
        <v>*</v>
      </c>
      <c r="U269" s="18">
        <v>0</v>
      </c>
      <c r="V269" s="18">
        <f>IF(Q37=0,0,IF(Q37&lt;1,0,IF(Q37&gt;58,70,LOOKUP(Q37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9" s="18" t="str">
        <f t="shared" si="82"/>
        <v>*</v>
      </c>
      <c r="X269" s="18">
        <v>0</v>
      </c>
      <c r="Y269" s="18">
        <f>IF(Q37=0,0,IF(Q37&lt;2,0,IF(Q37&gt;60,70,LOOKUP(Q37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9" s="18" t="str">
        <f t="shared" si="83"/>
        <v>*</v>
      </c>
      <c r="AA269" s="18">
        <v>0</v>
      </c>
      <c r="AB269" s="18">
        <f>IF(Q37=0,0,IF(Q37&lt;3,0,IF(Q37&gt;63,70,LOOKUP(Q37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9" s="18" t="str">
        <f t="shared" si="84"/>
        <v>*</v>
      </c>
      <c r="AD269" s="18">
        <v>0</v>
      </c>
      <c r="AE269" s="18">
        <f>IF(Q37=0,0,IF(Q37&lt;3,0,IF(Q37&gt;63,70,LOOKUP(Q37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9" s="18" t="str">
        <f t="shared" si="85"/>
        <v>*</v>
      </c>
      <c r="AG269" s="18">
        <v>0</v>
      </c>
      <c r="AH269" s="18">
        <f>IF(Q37=0,0,IF(Q37&lt;4,0,IF(Q37&gt;65,70,LOOKUP(Q37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9" s="18" t="str">
        <f t="shared" si="86"/>
        <v>*</v>
      </c>
      <c r="AJ269" s="18">
        <v>0</v>
      </c>
      <c r="AK269" s="18">
        <f>IF(Q37=0,0,IF(Q37&lt;4,0,IF(Q37&gt;65,70,LOOKUP(Q37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9" s="18" t="str">
        <f t="shared" si="87"/>
        <v>*</v>
      </c>
    </row>
    <row r="270" spans="3:38" ht="12.75" hidden="1" x14ac:dyDescent="0.2">
      <c r="C270" s="15"/>
      <c r="D270" s="16"/>
      <c r="E270" s="18" t="str">
        <f t="shared" si="76"/>
        <v>*</v>
      </c>
      <c r="F270" s="18">
        <v>0</v>
      </c>
      <c r="G270" s="18">
        <f>IF(Q38=0,0,IF(Q38&lt;1,0,IF(Q38&gt;40,70,LOOKUP(Q38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70" s="18" t="str">
        <f t="shared" si="77"/>
        <v>*</v>
      </c>
      <c r="I270" s="18">
        <v>0</v>
      </c>
      <c r="J270" s="18">
        <f>IF(Q38=0,0,IF(Q38&lt;1,0,IF(Q38&gt;43,70,LOOKUP(Q38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70" s="18" t="str">
        <f t="shared" si="78"/>
        <v>*</v>
      </c>
      <c r="L270" s="18">
        <v>0</v>
      </c>
      <c r="M270" s="18">
        <f>IF(Q38=0,0,IF(Q38&lt;1,0,IF(Q38&gt;46,70,LOOKUP(Q38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70" s="18" t="str">
        <f t="shared" si="79"/>
        <v>*</v>
      </c>
      <c r="O270" s="18">
        <v>0</v>
      </c>
      <c r="P270" s="18">
        <f>IF(Q38=0,0,IF(Q38&lt;1,0,IF(Q38&gt;50,70,LOOKUP(Q38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70" s="18" t="str">
        <f t="shared" si="80"/>
        <v>*</v>
      </c>
      <c r="R270" s="18">
        <v>0</v>
      </c>
      <c r="S270" s="18">
        <f>IF(Q38=0,0,IF(Q38&lt;1,0,IF(Q38&gt;55,70,LOOKUP(Q38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70" s="18" t="str">
        <f t="shared" si="81"/>
        <v>*</v>
      </c>
      <c r="U270" s="18">
        <v>0</v>
      </c>
      <c r="V270" s="18">
        <f>IF(Q38=0,0,IF(Q38&lt;1,0,IF(Q38&gt;58,70,LOOKUP(Q38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70" s="18" t="str">
        <f t="shared" si="82"/>
        <v>*</v>
      </c>
      <c r="X270" s="18">
        <v>0</v>
      </c>
      <c r="Y270" s="18">
        <f>IF(Q38=0,0,IF(Q38&lt;2,0,IF(Q38&gt;60,70,LOOKUP(Q38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70" s="18" t="str">
        <f t="shared" si="83"/>
        <v>*</v>
      </c>
      <c r="AA270" s="18">
        <v>0</v>
      </c>
      <c r="AB270" s="18">
        <f>IF(Q38=0,0,IF(Q38&lt;3,0,IF(Q38&gt;63,70,LOOKUP(Q38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70" s="18" t="str">
        <f t="shared" si="84"/>
        <v>*</v>
      </c>
      <c r="AD270" s="18">
        <v>0</v>
      </c>
      <c r="AE270" s="18">
        <f>IF(Q38=0,0,IF(Q38&lt;3,0,IF(Q38&gt;63,70,LOOKUP(Q38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70" s="18" t="str">
        <f t="shared" si="85"/>
        <v>*</v>
      </c>
      <c r="AG270" s="18">
        <v>0</v>
      </c>
      <c r="AH270" s="18">
        <f>IF(Q38=0,0,IF(Q38&lt;4,0,IF(Q38&gt;65,70,LOOKUP(Q38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70" s="18" t="str">
        <f t="shared" si="86"/>
        <v>*</v>
      </c>
      <c r="AJ270" s="18">
        <v>0</v>
      </c>
      <c r="AK270" s="18">
        <f>IF(Q38=0,0,IF(Q38&lt;4,0,IF(Q38&gt;65,70,LOOKUP(Q38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70" s="18" t="str">
        <f t="shared" si="87"/>
        <v>*</v>
      </c>
    </row>
    <row r="271" spans="3:38" ht="12.75" hidden="1" x14ac:dyDescent="0.2">
      <c r="C271" s="15"/>
      <c r="D271" s="16"/>
      <c r="E271" s="18" t="str">
        <f t="shared" si="76"/>
        <v>*</v>
      </c>
      <c r="F271" s="18">
        <v>0</v>
      </c>
      <c r="G271" s="18">
        <f>IF(Q39=0,0,IF(Q39&lt;1,0,IF(Q39&gt;40,70,LOOKUP(Q39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71" s="18" t="str">
        <f t="shared" si="77"/>
        <v>*</v>
      </c>
      <c r="I271" s="18">
        <v>0</v>
      </c>
      <c r="J271" s="18">
        <f>IF(Q39=0,0,IF(Q39&lt;1,0,IF(Q39&gt;43,70,LOOKUP(Q39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71" s="18" t="str">
        <f t="shared" si="78"/>
        <v>*</v>
      </c>
      <c r="L271" s="18">
        <v>0</v>
      </c>
      <c r="M271" s="18">
        <f>IF(Q39=0,0,IF(Q39&lt;1,0,IF(Q39&gt;46,70,LOOKUP(Q39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71" s="18" t="str">
        <f t="shared" si="79"/>
        <v>*</v>
      </c>
      <c r="O271" s="18">
        <v>0</v>
      </c>
      <c r="P271" s="18">
        <f>IF(Q39=0,0,IF(Q39&lt;1,0,IF(Q39&gt;50,70,LOOKUP(Q39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71" s="18" t="str">
        <f t="shared" si="80"/>
        <v>*</v>
      </c>
      <c r="R271" s="18">
        <v>0</v>
      </c>
      <c r="S271" s="18">
        <f>IF(Q39=0,0,IF(Q39&lt;1,0,IF(Q39&gt;55,70,LOOKUP(Q39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71" s="18" t="str">
        <f t="shared" si="81"/>
        <v>*</v>
      </c>
      <c r="U271" s="18">
        <v>0</v>
      </c>
      <c r="V271" s="18">
        <f>IF(Q39=0,0,IF(Q39&lt;1,0,IF(Q39&gt;58,70,LOOKUP(Q39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71" s="18" t="str">
        <f t="shared" si="82"/>
        <v>*</v>
      </c>
      <c r="X271" s="18">
        <v>0</v>
      </c>
      <c r="Y271" s="18">
        <f>IF(Q39=0,0,IF(Q39&lt;2,0,IF(Q39&gt;60,70,LOOKUP(Q39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71" s="18" t="str">
        <f t="shared" si="83"/>
        <v>*</v>
      </c>
      <c r="AA271" s="18">
        <v>0</v>
      </c>
      <c r="AB271" s="18">
        <f>IF(Q39=0,0,IF(Q39&lt;3,0,IF(Q39&gt;63,70,LOOKUP(Q39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71" s="18" t="str">
        <f t="shared" si="84"/>
        <v>*</v>
      </c>
      <c r="AD271" s="18">
        <v>0</v>
      </c>
      <c r="AE271" s="18">
        <f>IF(Q39=0,0,IF(Q39&lt;3,0,IF(Q39&gt;63,70,LOOKUP(Q39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71" s="18" t="str">
        <f t="shared" si="85"/>
        <v>*</v>
      </c>
      <c r="AG271" s="18">
        <v>0</v>
      </c>
      <c r="AH271" s="18">
        <f>IF(Q39=0,0,IF(Q39&lt;4,0,IF(Q39&gt;65,70,LOOKUP(Q39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71" s="18" t="str">
        <f t="shared" si="86"/>
        <v>*</v>
      </c>
      <c r="AJ271" s="18">
        <v>0</v>
      </c>
      <c r="AK271" s="18">
        <f>IF(Q39=0,0,IF(Q39&lt;4,0,IF(Q39&gt;65,70,LOOKUP(Q39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71" s="18" t="str">
        <f t="shared" si="87"/>
        <v>*</v>
      </c>
    </row>
    <row r="272" spans="3:38" ht="12.75" hidden="1" x14ac:dyDescent="0.2">
      <c r="C272" s="15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</row>
    <row r="273" spans="3:38" ht="12.75" hidden="1" x14ac:dyDescent="0.2">
      <c r="C273" s="15"/>
      <c r="D273" s="16"/>
      <c r="E273" s="16" t="s">
        <v>29</v>
      </c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</row>
    <row r="274" spans="3:38" ht="12.75" hidden="1" x14ac:dyDescent="0.2">
      <c r="C274" s="15"/>
      <c r="D274" s="16"/>
      <c r="E274" s="16">
        <v>7</v>
      </c>
      <c r="F274" s="16">
        <v>7</v>
      </c>
      <c r="G274" s="16">
        <v>7</v>
      </c>
      <c r="H274" s="16">
        <v>8</v>
      </c>
      <c r="I274" s="16">
        <v>8</v>
      </c>
      <c r="J274" s="16">
        <v>8</v>
      </c>
      <c r="K274" s="16">
        <v>9</v>
      </c>
      <c r="L274" s="16">
        <v>9</v>
      </c>
      <c r="M274" s="16">
        <v>9</v>
      </c>
      <c r="N274" s="16">
        <v>10</v>
      </c>
      <c r="O274" s="16">
        <v>10</v>
      </c>
      <c r="P274" s="16">
        <v>10</v>
      </c>
      <c r="Q274" s="16">
        <v>11</v>
      </c>
      <c r="R274" s="16">
        <v>11</v>
      </c>
      <c r="S274" s="16">
        <v>11</v>
      </c>
      <c r="T274" s="16">
        <v>12</v>
      </c>
      <c r="U274" s="16">
        <v>12</v>
      </c>
      <c r="V274" s="16">
        <v>12</v>
      </c>
      <c r="W274" s="16">
        <v>13</v>
      </c>
      <c r="X274" s="16">
        <v>13</v>
      </c>
      <c r="Y274" s="16">
        <v>13</v>
      </c>
      <c r="Z274" s="16">
        <v>14</v>
      </c>
      <c r="AA274" s="16">
        <v>14</v>
      </c>
      <c r="AB274" s="16">
        <v>14</v>
      </c>
      <c r="AC274" s="16">
        <v>15</v>
      </c>
      <c r="AD274" s="16">
        <v>15</v>
      </c>
      <c r="AE274" s="16">
        <v>15</v>
      </c>
      <c r="AF274" s="16">
        <v>16</v>
      </c>
      <c r="AG274" s="16">
        <v>16</v>
      </c>
      <c r="AH274" s="16">
        <v>16</v>
      </c>
      <c r="AI274" s="16">
        <v>17</v>
      </c>
      <c r="AJ274" s="16">
        <v>17</v>
      </c>
      <c r="AK274" s="16">
        <v>17</v>
      </c>
      <c r="AL274" s="16"/>
    </row>
    <row r="275" spans="3:38" ht="12.75" hidden="1" x14ac:dyDescent="0.2">
      <c r="C275" s="15"/>
      <c r="D275" s="16"/>
      <c r="E275" s="18">
        <f>IF('5 б'!C10="м",F275,IF('5 б'!C10="ж",G275,"*"))</f>
        <v>0</v>
      </c>
      <c r="F275" s="18">
        <v>0</v>
      </c>
      <c r="G275" s="18">
        <v>0</v>
      </c>
      <c r="H275" s="18">
        <f>IF('5 б'!C10="м",I275,IF('5 б'!C10="ж",J275,"*"))</f>
        <v>0</v>
      </c>
      <c r="I275" s="18">
        <v>0</v>
      </c>
      <c r="J275" s="18">
        <v>0</v>
      </c>
      <c r="K275" s="18">
        <f>IF('5 б'!C10="м",L275,IF('5 б'!C10="ж",M275,"*"))</f>
        <v>0</v>
      </c>
      <c r="L275" s="18">
        <v>0</v>
      </c>
      <c r="M275" s="18">
        <v>0</v>
      </c>
      <c r="N275" s="18">
        <f>IF('5 б'!C10="м",O275,IF('5 б'!C10="ж",P275,"*"))</f>
        <v>0</v>
      </c>
      <c r="O275" s="18">
        <v>0</v>
      </c>
      <c r="P275" s="18">
        <v>0</v>
      </c>
      <c r="Q275" s="18">
        <f>IF('5 б'!C10="м",R275,IF('5 б'!C10="ж",S275,"*"))</f>
        <v>0</v>
      </c>
      <c r="R275" s="18">
        <v>0</v>
      </c>
      <c r="S275" s="18">
        <v>0</v>
      </c>
      <c r="T275" s="18">
        <f>IF('5 б'!C10="м",U275,IF('5 б'!C10="ж",V275,"*"))</f>
        <v>0</v>
      </c>
      <c r="U275" s="18">
        <f>IF(S10=0,0,IF(S10&gt;12.8,0,IF(S10&lt;7.8,70,LOOKUP(S10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75" s="18">
        <f>IF(S10=0,0,IF(S10&gt;13.8,0,IF(S10&lt;8.2,70,LOOKUP(S10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75" s="18">
        <f>IF('5 б'!C10="м",X275,IF('5 б'!C10="ж",Y275,"*"))</f>
        <v>0</v>
      </c>
      <c r="X275" s="18">
        <f>IF(S10=0,0,IF(S10&gt;12.2,0,IF(S10&lt;7.6,70,LOOKUP(S10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75" s="18">
        <f>IF(S10=0,0,IF(S10&gt;13.3,0,IF(S10&lt;8,70,LOOKUP(S10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75" s="18">
        <f>IF('5 б'!C10="м",AA275,IF('5 б'!C10="ж",AB275,"*"))</f>
        <v>0</v>
      </c>
      <c r="AA275" s="18">
        <f>IF(S10=0,0,IF(S10&gt;11.8,0,IF(S10&lt;7.4,70,LOOKUP(S10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75" s="18">
        <f>IF(S10=0,0,IF(S10&gt;12.9,0,IF(S10&lt;7.8,70,LOOKUP(S10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75" s="18">
        <f>IF('5 б'!C10="м",AD275,IF('5 б'!C10="ж",AE275,"*"))</f>
        <v>0</v>
      </c>
      <c r="AD275" s="18">
        <f>IF(S10=0,0,IF(S10&gt;11.5,0,IF(S10&lt;7.2,70,LOOKUP(S10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75" s="18">
        <f>IF(S10=0,0,IF(S10&gt;12.9,0,IF(S10&lt;7.8,70,LOOKUP(S10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75" s="18">
        <f>IF('5 б'!C10="м",AG275,IF('5 б'!C10="ж",AH275,"*"))</f>
        <v>0</v>
      </c>
      <c r="AG275" s="18">
        <f>IF(S10=0,0,IF(S10&gt;11.2,0,IF(S10&lt;7.1,70,LOOKUP(S10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75" s="18">
        <f>IF(S10=0,0,IF(S10&gt;12.7,0,IF(S10&lt;7.7,70,LOOKUP(S10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75" s="18">
        <f>IF('5 б'!C10="м",AJ275,IF('5 б'!C10="ж",AK275,"*"))</f>
        <v>0</v>
      </c>
      <c r="AJ275" s="18">
        <f>IF(S10=0,0,IF(S10&gt;11,0,IF(S10&lt;7,70,LOOKUP(S10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5" s="18">
        <f>IF(S10=0,0,IF(S10&gt;12.7,0,IF(S10&lt;7.7,70,LOOKUP(S10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75" s="18">
        <f>IF(C10&gt;=17,AI275,"*")</f>
        <v>0</v>
      </c>
    </row>
    <row r="276" spans="3:38" ht="12.75" hidden="1" x14ac:dyDescent="0.2">
      <c r="C276" s="15"/>
      <c r="D276" s="16"/>
      <c r="E276" s="18">
        <f>IF('5 б'!C11="м",F276,IF('5 б'!C11="ж",G276,"*"))</f>
        <v>0</v>
      </c>
      <c r="F276" s="18">
        <v>0</v>
      </c>
      <c r="G276" s="18">
        <v>0</v>
      </c>
      <c r="H276" s="18">
        <f>IF('5 б'!C11="м",I276,IF('5 б'!C11="ж",J276,"*"))</f>
        <v>0</v>
      </c>
      <c r="I276" s="18">
        <v>0</v>
      </c>
      <c r="J276" s="18">
        <v>0</v>
      </c>
      <c r="K276" s="18">
        <f>IF('5 б'!C11="м",L276,IF('5 б'!C11="ж",M276,"*"))</f>
        <v>0</v>
      </c>
      <c r="L276" s="18">
        <v>0</v>
      </c>
      <c r="M276" s="18">
        <v>0</v>
      </c>
      <c r="N276" s="18">
        <f>IF('5 б'!C11="м",O276,IF('5 б'!C11="ж",P276,"*"))</f>
        <v>0</v>
      </c>
      <c r="O276" s="18">
        <v>0</v>
      </c>
      <c r="P276" s="18">
        <v>0</v>
      </c>
      <c r="Q276" s="18">
        <f>IF('5 б'!C11="м",R276,IF('5 б'!C11="ж",S276,"*"))</f>
        <v>0</v>
      </c>
      <c r="R276" s="18">
        <v>0</v>
      </c>
      <c r="S276" s="18">
        <v>0</v>
      </c>
      <c r="T276" s="18">
        <f>IF('5 б'!C11="м",U276,IF('5 б'!C11="ж",V276,"*"))</f>
        <v>0</v>
      </c>
      <c r="U276" s="18">
        <f>IF(S11=0,0,IF(S11&gt;12.8,0,IF(S11&lt;7.8,70,LOOKUP(S11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76" s="18">
        <f>IF(S11=0,0,IF(S11&gt;13.8,0,IF(S11&lt;8.2,70,LOOKUP(S11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76" s="18">
        <f>IF('5 б'!C11="м",X276,IF('5 б'!C11="ж",Y276,"*"))</f>
        <v>0</v>
      </c>
      <c r="X276" s="18">
        <f>IF(S11=0,0,IF(S11&gt;12.2,0,IF(S11&lt;7.6,70,LOOKUP(S11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76" s="18">
        <f>IF(S11=0,0,IF(S11&gt;13.3,0,IF(S11&lt;8,70,LOOKUP(S11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76" s="18">
        <f>IF('5 б'!C11="м",AA276,IF('5 б'!C11="ж",AB276,"*"))</f>
        <v>0</v>
      </c>
      <c r="AA276" s="18">
        <f>IF(S11=0,0,IF(S11&gt;11.8,0,IF(S11&lt;7.4,70,LOOKUP(S11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76" s="18">
        <f>IF(S11=0,0,IF(S11&gt;12.9,0,IF(S11&lt;7.8,70,LOOKUP(S11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76" s="18">
        <f>IF('5 б'!C11="м",AD276,IF('5 б'!C11="ж",AE276,"*"))</f>
        <v>0</v>
      </c>
      <c r="AD276" s="18">
        <f>IF(S11=0,0,IF(S11&gt;11.5,0,IF(S11&lt;7.2,70,LOOKUP(S11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76" s="18">
        <f>IF(S11=0,0,IF(S11&gt;12.9,0,IF(S11&lt;7.8,70,LOOKUP(S11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76" s="18">
        <f>IF('5 б'!C11="м",AG276,IF('5 б'!C11="ж",AH276,"*"))</f>
        <v>0</v>
      </c>
      <c r="AG276" s="18">
        <f>IF(S11=0,0,IF(S11&gt;11.2,0,IF(S11&lt;7.1,70,LOOKUP(S11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76" s="18">
        <f>IF(S11=0,0,IF(S11&gt;12.7,0,IF(S11&lt;7.7,70,LOOKUP(S11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76" s="18">
        <f>IF('5 б'!C11="м",AJ276,IF('5 б'!C11="ж",AK276,"*"))</f>
        <v>0</v>
      </c>
      <c r="AJ276" s="18">
        <f>IF(S11=0,0,IF(S11&gt;11,0,IF(S11&lt;7,70,LOOKUP(S11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6" s="18">
        <f>IF(S11=0,0,IF(S11&gt;12.7,0,IF(S11&lt;7.7,70,LOOKUP(S11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76" s="18">
        <f t="shared" ref="AL276:AL304" si="88">IF(C11&gt;=17,AI276,"*")</f>
        <v>0</v>
      </c>
    </row>
    <row r="277" spans="3:38" ht="12.75" hidden="1" x14ac:dyDescent="0.2">
      <c r="C277" s="15"/>
      <c r="D277" s="16"/>
      <c r="E277" s="18">
        <f>IF('5 б'!C12="м",F277,IF('5 б'!C12="ж",G277,"*"))</f>
        <v>0</v>
      </c>
      <c r="F277" s="18">
        <v>0</v>
      </c>
      <c r="G277" s="18">
        <v>0</v>
      </c>
      <c r="H277" s="18">
        <f>IF('5 б'!C12="м",I277,IF('5 б'!C12="ж",J277,"*"))</f>
        <v>0</v>
      </c>
      <c r="I277" s="18">
        <v>0</v>
      </c>
      <c r="J277" s="18">
        <v>0</v>
      </c>
      <c r="K277" s="18">
        <f>IF('5 б'!C12="м",L277,IF('5 б'!C12="ж",M277,"*"))</f>
        <v>0</v>
      </c>
      <c r="L277" s="18">
        <v>0</v>
      </c>
      <c r="M277" s="18">
        <v>0</v>
      </c>
      <c r="N277" s="18">
        <f>IF('5 б'!C12="м",O277,IF('5 б'!C12="ж",P277,"*"))</f>
        <v>0</v>
      </c>
      <c r="O277" s="18">
        <v>0</v>
      </c>
      <c r="P277" s="18">
        <v>0</v>
      </c>
      <c r="Q277" s="18">
        <f>IF('5 б'!C12="м",R277,IF('5 б'!C12="ж",S277,"*"))</f>
        <v>0</v>
      </c>
      <c r="R277" s="18">
        <v>0</v>
      </c>
      <c r="S277" s="18">
        <v>0</v>
      </c>
      <c r="T277" s="18">
        <f>IF('5 б'!C12="м",U277,IF('5 б'!C12="ж",V277,"*"))</f>
        <v>0</v>
      </c>
      <c r="U277" s="18">
        <f>IF(S12=0,0,IF(S12&gt;12.8,0,IF(S12&lt;7.8,70,LOOKUP(S12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77" s="18">
        <f>IF(S12=0,0,IF(S12&gt;13.8,0,IF(S12&lt;8.2,70,LOOKUP(S12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77" s="18">
        <f>IF('5 б'!C12="м",X277,IF('5 б'!C12="ж",Y277,"*"))</f>
        <v>0</v>
      </c>
      <c r="X277" s="18">
        <f>IF(S12=0,0,IF(S12&gt;12.2,0,IF(S12&lt;7.6,70,LOOKUP(S12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77" s="18">
        <f>IF(S12=0,0,IF(S12&gt;13.3,0,IF(S12&lt;8,70,LOOKUP(S12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77" s="18">
        <f>IF('5 б'!C12="м",AA277,IF('5 б'!C12="ж",AB277,"*"))</f>
        <v>0</v>
      </c>
      <c r="AA277" s="18">
        <f>IF(S12=0,0,IF(S12&gt;11.8,0,IF(S12&lt;7.4,70,LOOKUP(S12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77" s="18">
        <f>IF(S12=0,0,IF(S12&gt;12.9,0,IF(S12&lt;7.8,70,LOOKUP(S12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77" s="18">
        <f>IF('5 б'!C12="м",AD277,IF('5 б'!C12="ж",AE277,"*"))</f>
        <v>0</v>
      </c>
      <c r="AD277" s="18">
        <f>IF(S12=0,0,IF(S12&gt;11.5,0,IF(S12&lt;7.2,70,LOOKUP(S12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77" s="18">
        <f>IF(S12=0,0,IF(S12&gt;12.9,0,IF(S12&lt;7.8,70,LOOKUP(S12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77" s="18">
        <f>IF('5 б'!C12="м",AG277,IF('5 б'!C12="ж",AH277,"*"))</f>
        <v>0</v>
      </c>
      <c r="AG277" s="18">
        <f>IF(S12=0,0,IF(S12&gt;11.2,0,IF(S12&lt;7.1,70,LOOKUP(S12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77" s="18">
        <f>IF(S12=0,0,IF(S12&gt;12.7,0,IF(S12&lt;7.7,70,LOOKUP(S12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77" s="18">
        <f>IF('5 б'!C12="м",AJ277,IF('5 б'!C12="ж",AK277,"*"))</f>
        <v>0</v>
      </c>
      <c r="AJ277" s="18">
        <f>IF(S12=0,0,IF(S12&gt;11,0,IF(S12&lt;7,70,LOOKUP(S12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7" s="18">
        <f>IF(S12=0,0,IF(S12&gt;12.7,0,IF(S12&lt;7.7,70,LOOKUP(S12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77" s="18">
        <f t="shared" si="88"/>
        <v>0</v>
      </c>
    </row>
    <row r="278" spans="3:38" ht="12.75" hidden="1" x14ac:dyDescent="0.2">
      <c r="C278" s="15"/>
      <c r="D278" s="16"/>
      <c r="E278" s="18">
        <f>IF('5 б'!C13="м",F278,IF('5 б'!C13="ж",G278,"*"))</f>
        <v>0</v>
      </c>
      <c r="F278" s="18">
        <v>0</v>
      </c>
      <c r="G278" s="18">
        <v>0</v>
      </c>
      <c r="H278" s="18">
        <f>IF('5 б'!C13="м",I278,IF('5 б'!C13="ж",J278,"*"))</f>
        <v>0</v>
      </c>
      <c r="I278" s="18">
        <v>0</v>
      </c>
      <c r="J278" s="18">
        <v>0</v>
      </c>
      <c r="K278" s="18">
        <f>IF('5 б'!C13="м",L278,IF('5 б'!C13="ж",M278,"*"))</f>
        <v>0</v>
      </c>
      <c r="L278" s="18">
        <v>0</v>
      </c>
      <c r="M278" s="18">
        <v>0</v>
      </c>
      <c r="N278" s="18">
        <f>IF('5 б'!C13="м",O278,IF('5 б'!C13="ж",P278,"*"))</f>
        <v>0</v>
      </c>
      <c r="O278" s="18">
        <v>0</v>
      </c>
      <c r="P278" s="18">
        <v>0</v>
      </c>
      <c r="Q278" s="18">
        <f>IF('5 б'!C13="м",R278,IF('5 б'!C13="ж",S278,"*"))</f>
        <v>0</v>
      </c>
      <c r="R278" s="18">
        <v>0</v>
      </c>
      <c r="S278" s="18">
        <v>0</v>
      </c>
      <c r="T278" s="18">
        <f>IF('5 б'!C13="м",U278,IF('5 б'!C13="ж",V278,"*"))</f>
        <v>0</v>
      </c>
      <c r="U278" s="18">
        <f>IF(S13=0,0,IF(S13&gt;12.8,0,IF(S13&lt;7.8,70,LOOKUP(S13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78" s="18">
        <f>IF(S13=0,0,IF(S13&gt;13.8,0,IF(S13&lt;8.2,70,LOOKUP(S13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78" s="18">
        <f>IF('5 б'!C13="м",X278,IF('5 б'!C13="ж",Y278,"*"))</f>
        <v>0</v>
      </c>
      <c r="X278" s="18">
        <f>IF(S13=0,0,IF(S13&gt;12.2,0,IF(S13&lt;7.6,70,LOOKUP(S13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78" s="18">
        <f>IF(S13=0,0,IF(S13&gt;13.3,0,IF(S13&lt;8,70,LOOKUP(S13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78" s="18">
        <f>IF('5 б'!C13="м",AA278,IF('5 б'!C13="ж",AB278,"*"))</f>
        <v>0</v>
      </c>
      <c r="AA278" s="18">
        <f>IF(S13=0,0,IF(S13&gt;11.8,0,IF(S13&lt;7.4,70,LOOKUP(S13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78" s="18">
        <f>IF(S13=0,0,IF(S13&gt;12.9,0,IF(S13&lt;7.8,70,LOOKUP(S13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78" s="18">
        <f>IF('5 б'!C13="м",AD278,IF('5 б'!C13="ж",AE278,"*"))</f>
        <v>0</v>
      </c>
      <c r="AD278" s="18">
        <f>IF(S13=0,0,IF(S13&gt;11.5,0,IF(S13&lt;7.2,70,LOOKUP(S13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78" s="18">
        <f>IF(S13=0,0,IF(S13&gt;12.9,0,IF(S13&lt;7.8,70,LOOKUP(S13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78" s="18">
        <f>IF('5 б'!C13="м",AG278,IF('5 б'!C13="ж",AH278,"*"))</f>
        <v>0</v>
      </c>
      <c r="AG278" s="18">
        <f>IF(S13=0,0,IF(S13&gt;11.2,0,IF(S13&lt;7.1,70,LOOKUP(S13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78" s="18">
        <f>IF(S13=0,0,IF(S13&gt;12.7,0,IF(S13&lt;7.7,70,LOOKUP(S13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78" s="18">
        <f>IF('5 б'!C13="м",AJ278,IF('5 б'!C13="ж",AK278,"*"))</f>
        <v>0</v>
      </c>
      <c r="AJ278" s="18">
        <f>IF(S13=0,0,IF(S13&gt;11,0,IF(S13&lt;7,70,LOOKUP(S13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8" s="18">
        <f>IF(S13=0,0,IF(S13&gt;12.7,0,IF(S13&lt;7.7,70,LOOKUP(S13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78" s="18">
        <f t="shared" si="88"/>
        <v>0</v>
      </c>
    </row>
    <row r="279" spans="3:38" ht="12.75" hidden="1" x14ac:dyDescent="0.2">
      <c r="C279" s="15"/>
      <c r="D279" s="16"/>
      <c r="E279" s="18">
        <f>IF('5 б'!C14="м",F279,IF('5 б'!C14="ж",G279,"*"))</f>
        <v>0</v>
      </c>
      <c r="F279" s="18">
        <v>0</v>
      </c>
      <c r="G279" s="18">
        <v>0</v>
      </c>
      <c r="H279" s="18">
        <f>IF('5 б'!C14="м",I279,IF('5 б'!C14="ж",J279,"*"))</f>
        <v>0</v>
      </c>
      <c r="I279" s="18">
        <v>0</v>
      </c>
      <c r="J279" s="18">
        <v>0</v>
      </c>
      <c r="K279" s="18">
        <f>IF('5 б'!C14="м",L279,IF('5 б'!C14="ж",M279,"*"))</f>
        <v>0</v>
      </c>
      <c r="L279" s="18">
        <v>0</v>
      </c>
      <c r="M279" s="18">
        <v>0</v>
      </c>
      <c r="N279" s="18">
        <f>IF('5 б'!C14="м",O279,IF('5 б'!C14="ж",P279,"*"))</f>
        <v>0</v>
      </c>
      <c r="O279" s="18">
        <v>0</v>
      </c>
      <c r="P279" s="18">
        <v>0</v>
      </c>
      <c r="Q279" s="18">
        <f>IF('5 б'!C14="м",R279,IF('5 б'!C14="ж",S279,"*"))</f>
        <v>0</v>
      </c>
      <c r="R279" s="18">
        <v>0</v>
      </c>
      <c r="S279" s="18">
        <v>0</v>
      </c>
      <c r="T279" s="18">
        <f>IF('5 б'!C14="м",U279,IF('5 б'!C14="ж",V279,"*"))</f>
        <v>0</v>
      </c>
      <c r="U279" s="18">
        <f>IF(S14=0,0,IF(S14&gt;12.8,0,IF(S14&lt;7.8,70,LOOKUP(S14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79" s="18">
        <f>IF(S14=0,0,IF(S14&gt;13.8,0,IF(S14&lt;8.2,70,LOOKUP(S14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79" s="18">
        <f>IF('5 б'!C14="м",X279,IF('5 б'!C14="ж",Y279,"*"))</f>
        <v>0</v>
      </c>
      <c r="X279" s="18">
        <f>IF(S14=0,0,IF(S14&gt;12.2,0,IF(S14&lt;7.6,70,LOOKUP(S14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79" s="18">
        <f>IF(S14=0,0,IF(S14&gt;13.3,0,IF(S14&lt;8,70,LOOKUP(S14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79" s="18">
        <f>IF('5 б'!C14="м",AA279,IF('5 б'!C14="ж",AB279,"*"))</f>
        <v>0</v>
      </c>
      <c r="AA279" s="18">
        <f>IF(S14=0,0,IF(S14&gt;11.8,0,IF(S14&lt;7.4,70,LOOKUP(S14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79" s="18">
        <f>IF(S14=0,0,IF(S14&gt;12.9,0,IF(S14&lt;7.8,70,LOOKUP(S14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79" s="18">
        <f>IF('5 б'!C14="м",AD279,IF('5 б'!C14="ж",AE279,"*"))</f>
        <v>0</v>
      </c>
      <c r="AD279" s="18">
        <f>IF(S14=0,0,IF(S14&gt;11.5,0,IF(S14&lt;7.2,70,LOOKUP(S14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79" s="18">
        <f>IF(S14=0,0,IF(S14&gt;12.9,0,IF(S14&lt;7.8,70,LOOKUP(S14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79" s="18">
        <f>IF('5 б'!C14="м",AG279,IF('5 б'!C14="ж",AH279,"*"))</f>
        <v>0</v>
      </c>
      <c r="AG279" s="18">
        <f>IF(S14=0,0,IF(S14&gt;11.2,0,IF(S14&lt;7.1,70,LOOKUP(S14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79" s="18">
        <f>IF(S14=0,0,IF(S14&gt;12.7,0,IF(S14&lt;7.7,70,LOOKUP(S14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79" s="18">
        <f>IF('5 б'!C14="м",AJ279,IF('5 б'!C14="ж",AK279,"*"))</f>
        <v>0</v>
      </c>
      <c r="AJ279" s="18">
        <f>IF(S14=0,0,IF(S14&gt;11,0,IF(S14&lt;7,70,LOOKUP(S14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9" s="18">
        <f>IF(S14=0,0,IF(S14&gt;12.7,0,IF(S14&lt;7.7,70,LOOKUP(S14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79" s="18">
        <f t="shared" si="88"/>
        <v>0</v>
      </c>
    </row>
    <row r="280" spans="3:38" ht="12.75" hidden="1" x14ac:dyDescent="0.2">
      <c r="C280" s="15"/>
      <c r="D280" s="16"/>
      <c r="E280" s="18">
        <f>IF('5 б'!C15="м",F280,IF('5 б'!C15="ж",G280,"*"))</f>
        <v>0</v>
      </c>
      <c r="F280" s="18">
        <v>0</v>
      </c>
      <c r="G280" s="18">
        <v>0</v>
      </c>
      <c r="H280" s="18">
        <f>IF('5 б'!C15="м",I280,IF('5 б'!C15="ж",J280,"*"))</f>
        <v>0</v>
      </c>
      <c r="I280" s="18">
        <v>0</v>
      </c>
      <c r="J280" s="18">
        <v>0</v>
      </c>
      <c r="K280" s="18">
        <f>IF('5 б'!C15="м",L280,IF('5 б'!C15="ж",M280,"*"))</f>
        <v>0</v>
      </c>
      <c r="L280" s="18">
        <v>0</v>
      </c>
      <c r="M280" s="18">
        <v>0</v>
      </c>
      <c r="N280" s="18">
        <f>IF('5 б'!C15="м",O280,IF('5 б'!C15="ж",P280,"*"))</f>
        <v>0</v>
      </c>
      <c r="O280" s="18">
        <v>0</v>
      </c>
      <c r="P280" s="18">
        <v>0</v>
      </c>
      <c r="Q280" s="18">
        <f>IF('5 б'!C15="м",R280,IF('5 б'!C15="ж",S280,"*"))</f>
        <v>0</v>
      </c>
      <c r="R280" s="18">
        <v>0</v>
      </c>
      <c r="S280" s="18">
        <v>0</v>
      </c>
      <c r="T280" s="18">
        <f>IF('5 б'!C15="м",U280,IF('5 б'!C15="ж",V280,"*"))</f>
        <v>0</v>
      </c>
      <c r="U280" s="18">
        <f>IF(S15=0,0,IF(S15&gt;12.8,0,IF(S15&lt;7.8,70,LOOKUP(S15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0" s="18">
        <f>IF(S15=0,0,IF(S15&gt;13.8,0,IF(S15&lt;8.2,70,LOOKUP(S15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0" s="18">
        <f>IF('5 б'!C15="м",X280,IF('5 б'!C15="ж",Y280,"*"))</f>
        <v>0</v>
      </c>
      <c r="X280" s="18">
        <f>IF(S15=0,0,IF(S15&gt;12.2,0,IF(S15&lt;7.6,70,LOOKUP(S15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0" s="18">
        <f>IF(S15=0,0,IF(S15&gt;13.3,0,IF(S15&lt;8,70,LOOKUP(S15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0" s="18">
        <f>IF('5 б'!C15="м",AA280,IF('5 б'!C15="ж",AB280,"*"))</f>
        <v>0</v>
      </c>
      <c r="AA280" s="18">
        <f>IF(S15=0,0,IF(S15&gt;11.8,0,IF(S15&lt;7.4,70,LOOKUP(S15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0" s="18">
        <f>IF(S15=0,0,IF(S15&gt;12.9,0,IF(S15&lt;7.8,70,LOOKUP(S15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0" s="18">
        <f>IF('5 б'!C15="м",AD280,IF('5 б'!C15="ж",AE280,"*"))</f>
        <v>0</v>
      </c>
      <c r="AD280" s="18">
        <f>IF(S15=0,0,IF(S15&gt;11.5,0,IF(S15&lt;7.2,70,LOOKUP(S15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0" s="18">
        <f>IF(S15=0,0,IF(S15&gt;12.9,0,IF(S15&lt;7.8,70,LOOKUP(S15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0" s="18">
        <f>IF('5 б'!C15="м",AG280,IF('5 б'!C15="ж",AH280,"*"))</f>
        <v>0</v>
      </c>
      <c r="AG280" s="18">
        <f>IF(S15=0,0,IF(S15&gt;11.2,0,IF(S15&lt;7.1,70,LOOKUP(S15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0" s="18">
        <f>IF(S15=0,0,IF(S15&gt;12.7,0,IF(S15&lt;7.7,70,LOOKUP(S15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0" s="18">
        <f>IF('5 б'!C15="м",AJ280,IF('5 б'!C15="ж",AK280,"*"))</f>
        <v>0</v>
      </c>
      <c r="AJ280" s="18">
        <f>IF(S15=0,0,IF(S15&gt;11,0,IF(S15&lt;7,70,LOOKUP(S15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0" s="18">
        <f>IF(S15=0,0,IF(S15&gt;12.7,0,IF(S15&lt;7.7,70,LOOKUP(S15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0" s="18">
        <f t="shared" si="88"/>
        <v>0</v>
      </c>
    </row>
    <row r="281" spans="3:38" ht="12.75" hidden="1" x14ac:dyDescent="0.2">
      <c r="C281" s="15"/>
      <c r="D281" s="16"/>
      <c r="E281" s="18">
        <f>IF('5 б'!C16="м",F281,IF('5 б'!C16="ж",G281,"*"))</f>
        <v>0</v>
      </c>
      <c r="F281" s="18">
        <v>0</v>
      </c>
      <c r="G281" s="18">
        <v>0</v>
      </c>
      <c r="H281" s="18">
        <f>IF('5 б'!C16="м",I281,IF('5 б'!C16="ж",J281,"*"))</f>
        <v>0</v>
      </c>
      <c r="I281" s="18">
        <v>0</v>
      </c>
      <c r="J281" s="18">
        <v>0</v>
      </c>
      <c r="K281" s="18">
        <f>IF('5 б'!C16="м",L281,IF('5 б'!C16="ж",M281,"*"))</f>
        <v>0</v>
      </c>
      <c r="L281" s="18">
        <v>0</v>
      </c>
      <c r="M281" s="18">
        <v>0</v>
      </c>
      <c r="N281" s="18">
        <f>IF('5 б'!C16="м",O281,IF('5 б'!C16="ж",P281,"*"))</f>
        <v>0</v>
      </c>
      <c r="O281" s="18">
        <v>0</v>
      </c>
      <c r="P281" s="18">
        <v>0</v>
      </c>
      <c r="Q281" s="18">
        <f>IF('5 б'!C16="м",R281,IF('5 б'!C16="ж",S281,"*"))</f>
        <v>0</v>
      </c>
      <c r="R281" s="18">
        <v>0</v>
      </c>
      <c r="S281" s="18">
        <v>0</v>
      </c>
      <c r="T281" s="18">
        <f>IF('5 б'!C16="м",U281,IF('5 б'!C16="ж",V281,"*"))</f>
        <v>0</v>
      </c>
      <c r="U281" s="18">
        <f>IF(S16=0,0,IF(S16&gt;12.8,0,IF(S16&lt;7.8,70,LOOKUP(S16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1" s="18">
        <f>IF(S16=0,0,IF(S16&gt;13.8,0,IF(S16&lt;8.2,70,LOOKUP(S16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1" s="18">
        <f>IF('5 б'!C16="м",X281,IF('5 б'!C16="ж",Y281,"*"))</f>
        <v>0</v>
      </c>
      <c r="X281" s="18">
        <f>IF(S16=0,0,IF(S16&gt;12.2,0,IF(S16&lt;7.6,70,LOOKUP(S16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1" s="18">
        <f>IF(S16=0,0,IF(S16&gt;13.3,0,IF(S16&lt;8,70,LOOKUP(S16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1" s="18">
        <f>IF('5 б'!C16="м",AA281,IF('5 б'!C16="ж",AB281,"*"))</f>
        <v>0</v>
      </c>
      <c r="AA281" s="18">
        <f>IF(S16=0,0,IF(S16&gt;11.8,0,IF(S16&lt;7.4,70,LOOKUP(S16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1" s="18">
        <f>IF(S16=0,0,IF(S16&gt;12.9,0,IF(S16&lt;7.8,70,LOOKUP(S16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1" s="18">
        <f>IF('5 б'!C16="м",AD281,IF('5 б'!C16="ж",AE281,"*"))</f>
        <v>0</v>
      </c>
      <c r="AD281" s="18">
        <f>IF(S16=0,0,IF(S16&gt;11.5,0,IF(S16&lt;7.2,70,LOOKUP(S16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1" s="18">
        <f>IF(S16=0,0,IF(S16&gt;12.9,0,IF(S16&lt;7.8,70,LOOKUP(S16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1" s="18">
        <f>IF('5 б'!C16="м",AG281,IF('5 б'!C16="ж",AH281,"*"))</f>
        <v>0</v>
      </c>
      <c r="AG281" s="18">
        <f>IF(S16=0,0,IF(S16&gt;11.2,0,IF(S16&lt;7.1,70,LOOKUP(S16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1" s="18">
        <f>IF(S16=0,0,IF(S16&gt;12.7,0,IF(S16&lt;7.7,70,LOOKUP(S16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1" s="18">
        <f>IF('5 б'!C16="м",AJ281,IF('5 б'!C16="ж",AK281,"*"))</f>
        <v>0</v>
      </c>
      <c r="AJ281" s="18">
        <f>IF(S16=0,0,IF(S16&gt;11,0,IF(S16&lt;7,70,LOOKUP(S16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1" s="18">
        <f>IF(S16=0,0,IF(S16&gt;12.7,0,IF(S16&lt;7.7,70,LOOKUP(S16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1" s="18">
        <f t="shared" si="88"/>
        <v>0</v>
      </c>
    </row>
    <row r="282" spans="3:38" ht="12.75" hidden="1" x14ac:dyDescent="0.2">
      <c r="C282" s="15"/>
      <c r="D282" s="16"/>
      <c r="E282" s="18">
        <f>IF('5 б'!C17="м",F282,IF('5 б'!C17="ж",G282,"*"))</f>
        <v>0</v>
      </c>
      <c r="F282" s="18">
        <v>0</v>
      </c>
      <c r="G282" s="18">
        <v>0</v>
      </c>
      <c r="H282" s="18">
        <f>IF('5 б'!C17="м",I282,IF('5 б'!C17="ж",J282,"*"))</f>
        <v>0</v>
      </c>
      <c r="I282" s="18">
        <v>0</v>
      </c>
      <c r="J282" s="18">
        <v>0</v>
      </c>
      <c r="K282" s="18">
        <f>IF('5 б'!C17="м",L282,IF('5 б'!C17="ж",M282,"*"))</f>
        <v>0</v>
      </c>
      <c r="L282" s="18">
        <v>0</v>
      </c>
      <c r="M282" s="18">
        <v>0</v>
      </c>
      <c r="N282" s="18">
        <f>IF('5 б'!C17="м",O282,IF('5 б'!C17="ж",P282,"*"))</f>
        <v>0</v>
      </c>
      <c r="O282" s="18">
        <v>0</v>
      </c>
      <c r="P282" s="18">
        <v>0</v>
      </c>
      <c r="Q282" s="18">
        <f>IF('5 б'!C17="м",R282,IF('5 б'!C17="ж",S282,"*"))</f>
        <v>0</v>
      </c>
      <c r="R282" s="18">
        <v>0</v>
      </c>
      <c r="S282" s="18">
        <v>0</v>
      </c>
      <c r="T282" s="18">
        <f>IF('5 б'!C17="м",U282,IF('5 б'!C17="ж",V282,"*"))</f>
        <v>0</v>
      </c>
      <c r="U282" s="18">
        <f>IF(S17=0,0,IF(S17&gt;12.8,0,IF(S17&lt;7.8,70,LOOKUP(S17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2" s="18">
        <f>IF(S17=0,0,IF(S17&gt;13.8,0,IF(S17&lt;8.2,70,LOOKUP(S17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2" s="18">
        <f>IF('5 б'!C17="м",X282,IF('5 б'!C17="ж",Y282,"*"))</f>
        <v>0</v>
      </c>
      <c r="X282" s="18">
        <f>IF(S17=0,0,IF(S17&gt;12.2,0,IF(S17&lt;7.6,70,LOOKUP(S17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2" s="18">
        <f>IF(S17=0,0,IF(S17&gt;13.3,0,IF(S17&lt;8,70,LOOKUP(S17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2" s="18">
        <f>IF('5 б'!C17="м",AA282,IF('5 б'!C17="ж",AB282,"*"))</f>
        <v>0</v>
      </c>
      <c r="AA282" s="18">
        <f>IF(S17=0,0,IF(S17&gt;11.8,0,IF(S17&lt;7.4,70,LOOKUP(S17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2" s="18">
        <f>IF(S17=0,0,IF(S17&gt;12.9,0,IF(S17&lt;7.8,70,LOOKUP(S17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2" s="18">
        <f>IF('5 б'!C17="м",AD282,IF('5 б'!C17="ж",AE282,"*"))</f>
        <v>0</v>
      </c>
      <c r="AD282" s="18">
        <f>IF(S17=0,0,IF(S17&gt;11.5,0,IF(S17&lt;7.2,70,LOOKUP(S17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2" s="18">
        <f>IF(S17=0,0,IF(S17&gt;12.9,0,IF(S17&lt;7.8,70,LOOKUP(S17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2" s="18">
        <f>IF('5 б'!C17="м",AG282,IF('5 б'!C17="ж",AH282,"*"))</f>
        <v>0</v>
      </c>
      <c r="AG282" s="18">
        <f>IF(S17=0,0,IF(S17&gt;11.2,0,IF(S17&lt;7.1,70,LOOKUP(S17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2" s="18">
        <f>IF(S17=0,0,IF(S17&gt;12.7,0,IF(S17&lt;7.7,70,LOOKUP(S17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2" s="18">
        <f>IF('5 б'!C17="м",AJ282,IF('5 б'!C17="ж",AK282,"*"))</f>
        <v>0</v>
      </c>
      <c r="AJ282" s="18">
        <f>IF(S17=0,0,IF(S17&gt;11,0,IF(S17&lt;7,70,LOOKUP(S17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2" s="18">
        <f>IF(S17=0,0,IF(S17&gt;12.7,0,IF(S17&lt;7.7,70,LOOKUP(S17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2" s="18">
        <f t="shared" si="88"/>
        <v>0</v>
      </c>
    </row>
    <row r="283" spans="3:38" ht="12.75" hidden="1" x14ac:dyDescent="0.2">
      <c r="C283" s="15"/>
      <c r="D283" s="16"/>
      <c r="E283" s="18">
        <f>IF('5 б'!C18="м",F283,IF('5 б'!C18="ж",G283,"*"))</f>
        <v>0</v>
      </c>
      <c r="F283" s="18">
        <v>0</v>
      </c>
      <c r="G283" s="18">
        <v>0</v>
      </c>
      <c r="H283" s="18">
        <f>IF('5 б'!C18="м",I283,IF('5 б'!C18="ж",J283,"*"))</f>
        <v>0</v>
      </c>
      <c r="I283" s="18">
        <v>0</v>
      </c>
      <c r="J283" s="18">
        <v>0</v>
      </c>
      <c r="K283" s="18">
        <f>IF('5 б'!C18="м",L283,IF('5 б'!C18="ж",M283,"*"))</f>
        <v>0</v>
      </c>
      <c r="L283" s="18">
        <v>0</v>
      </c>
      <c r="M283" s="18">
        <v>0</v>
      </c>
      <c r="N283" s="18">
        <f>IF('5 б'!C18="м",O283,IF('5 б'!C18="ж",P283,"*"))</f>
        <v>0</v>
      </c>
      <c r="O283" s="18">
        <v>0</v>
      </c>
      <c r="P283" s="18">
        <v>0</v>
      </c>
      <c r="Q283" s="18">
        <f>IF('5 б'!C18="м",R283,IF('5 б'!C18="ж",S283,"*"))</f>
        <v>0</v>
      </c>
      <c r="R283" s="18">
        <v>0</v>
      </c>
      <c r="S283" s="18">
        <v>0</v>
      </c>
      <c r="T283" s="18">
        <f>IF('5 б'!C18="м",U283,IF('5 б'!C18="ж",V283,"*"))</f>
        <v>0</v>
      </c>
      <c r="U283" s="18">
        <f>IF(S18=0,0,IF(S18&gt;12.8,0,IF(S18&lt;7.8,70,LOOKUP(S18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3" s="18">
        <f>IF(S18=0,0,IF(S18&gt;13.8,0,IF(S18&lt;8.2,70,LOOKUP(S18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3" s="18">
        <f>IF('5 б'!C18="м",X283,IF('5 б'!C18="ж",Y283,"*"))</f>
        <v>0</v>
      </c>
      <c r="X283" s="18">
        <f>IF(S18=0,0,IF(S18&gt;12.2,0,IF(S18&lt;7.6,70,LOOKUP(S18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3" s="18">
        <f>IF(S18=0,0,IF(S18&gt;13.3,0,IF(S18&lt;8,70,LOOKUP(S18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3" s="18">
        <f>IF('5 б'!C18="м",AA283,IF('5 б'!C18="ж",AB283,"*"))</f>
        <v>0</v>
      </c>
      <c r="AA283" s="18">
        <f>IF(S18=0,0,IF(S18&gt;11.8,0,IF(S18&lt;7.4,70,LOOKUP(S18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3" s="18">
        <f>IF(S18=0,0,IF(S18&gt;12.9,0,IF(S18&lt;7.8,70,LOOKUP(S18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3" s="18">
        <f>IF('5 б'!C18="м",AD283,IF('5 б'!C18="ж",AE283,"*"))</f>
        <v>0</v>
      </c>
      <c r="AD283" s="18">
        <f>IF(S18=0,0,IF(S18&gt;11.5,0,IF(S18&lt;7.2,70,LOOKUP(S18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3" s="18">
        <f>IF(S18=0,0,IF(S18&gt;12.9,0,IF(S18&lt;7.8,70,LOOKUP(S18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3" s="18">
        <f>IF('5 б'!C18="м",AG283,IF('5 б'!C18="ж",AH283,"*"))</f>
        <v>0</v>
      </c>
      <c r="AG283" s="18">
        <f>IF(S18=0,0,IF(S18&gt;11.2,0,IF(S18&lt;7.1,70,LOOKUP(S18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3" s="18">
        <f>IF(S18=0,0,IF(S18&gt;12.7,0,IF(S18&lt;7.7,70,LOOKUP(S18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3" s="18">
        <f>IF('5 б'!C18="м",AJ283,IF('5 б'!C18="ж",AK283,"*"))</f>
        <v>0</v>
      </c>
      <c r="AJ283" s="18">
        <f>IF(S18=0,0,IF(S18&gt;11,0,IF(S18&lt;7,70,LOOKUP(S18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3" s="18">
        <f>IF(S18=0,0,IF(S18&gt;12.7,0,IF(S18&lt;7.7,70,LOOKUP(S18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3" s="18">
        <f t="shared" si="88"/>
        <v>0</v>
      </c>
    </row>
    <row r="284" spans="3:38" ht="12.75" hidden="1" x14ac:dyDescent="0.2">
      <c r="C284" s="15"/>
      <c r="D284" s="16"/>
      <c r="E284" s="18">
        <f>IF('5 б'!C19="м",F284,IF('5 б'!C19="ж",G284,"*"))</f>
        <v>0</v>
      </c>
      <c r="F284" s="18">
        <v>0</v>
      </c>
      <c r="G284" s="18">
        <v>0</v>
      </c>
      <c r="H284" s="18">
        <f>IF('5 б'!C19="м",I284,IF('5 б'!C19="ж",J284,"*"))</f>
        <v>0</v>
      </c>
      <c r="I284" s="18">
        <v>0</v>
      </c>
      <c r="J284" s="18">
        <v>0</v>
      </c>
      <c r="K284" s="18">
        <f>IF('5 б'!C19="м",L284,IF('5 б'!C19="ж",M284,"*"))</f>
        <v>0</v>
      </c>
      <c r="L284" s="18">
        <v>0</v>
      </c>
      <c r="M284" s="18">
        <v>0</v>
      </c>
      <c r="N284" s="18">
        <f>IF('5 б'!C19="м",O284,IF('5 б'!C19="ж",P284,"*"))</f>
        <v>0</v>
      </c>
      <c r="O284" s="18">
        <v>0</v>
      </c>
      <c r="P284" s="18">
        <v>0</v>
      </c>
      <c r="Q284" s="18">
        <f>IF('5 б'!C19="м",R284,IF('5 б'!C19="ж",S284,"*"))</f>
        <v>0</v>
      </c>
      <c r="R284" s="18">
        <v>0</v>
      </c>
      <c r="S284" s="18">
        <v>0</v>
      </c>
      <c r="T284" s="18">
        <f>IF('5 б'!C19="м",U284,IF('5 б'!C19="ж",V284,"*"))</f>
        <v>0</v>
      </c>
      <c r="U284" s="18">
        <f>IF(S19=0,0,IF(S19&gt;12.8,0,IF(S19&lt;7.8,70,LOOKUP(S19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4" s="18">
        <f>IF(S19=0,0,IF(S19&gt;13.8,0,IF(S19&lt;8.2,70,LOOKUP(S19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4" s="18">
        <f>IF('5 б'!C19="м",X284,IF('5 б'!C19="ж",Y284,"*"))</f>
        <v>0</v>
      </c>
      <c r="X284" s="18">
        <f>IF(S19=0,0,IF(S19&gt;12.2,0,IF(S19&lt;7.6,70,LOOKUP(S19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4" s="18">
        <f>IF(S19=0,0,IF(S19&gt;13.3,0,IF(S19&lt;8,70,LOOKUP(S19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4" s="18">
        <f>IF('5 б'!C19="м",AA284,IF('5 б'!C19="ж",AB284,"*"))</f>
        <v>0</v>
      </c>
      <c r="AA284" s="18">
        <f>IF(S19=0,0,IF(S19&gt;11.8,0,IF(S19&lt;7.4,70,LOOKUP(S19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4" s="18">
        <f>IF(S19=0,0,IF(S19&gt;12.9,0,IF(S19&lt;7.8,70,LOOKUP(S19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4" s="18">
        <f>IF('5 б'!C19="м",AD284,IF('5 б'!C19="ж",AE284,"*"))</f>
        <v>0</v>
      </c>
      <c r="AD284" s="18">
        <f>IF(S19=0,0,IF(S19&gt;11.5,0,IF(S19&lt;7.2,70,LOOKUP(S19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4" s="18">
        <f>IF(S19=0,0,IF(S19&gt;12.9,0,IF(S19&lt;7.8,70,LOOKUP(S19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4" s="18">
        <f>IF('5 б'!C19="м",AG284,IF('5 б'!C19="ж",AH284,"*"))</f>
        <v>0</v>
      </c>
      <c r="AG284" s="18">
        <f>IF(S19=0,0,IF(S19&gt;11.2,0,IF(S19&lt;7.1,70,LOOKUP(S19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4" s="18">
        <f>IF(S19=0,0,IF(S19&gt;12.7,0,IF(S19&lt;7.7,70,LOOKUP(S19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4" s="18">
        <f>IF('5 б'!C19="м",AJ284,IF('5 б'!C19="ж",AK284,"*"))</f>
        <v>0</v>
      </c>
      <c r="AJ284" s="18">
        <f>IF(S19=0,0,IF(S19&gt;11,0,IF(S19&lt;7,70,LOOKUP(S19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4" s="18">
        <f>IF(S19=0,0,IF(S19&gt;12.7,0,IF(S19&lt;7.7,70,LOOKUP(S19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4" s="18">
        <f t="shared" si="88"/>
        <v>0</v>
      </c>
    </row>
    <row r="285" spans="3:38" ht="12.75" hidden="1" x14ac:dyDescent="0.2">
      <c r="C285" s="15"/>
      <c r="D285" s="16"/>
      <c r="E285" s="18">
        <f>IF('5 б'!C20="м",F285,IF('5 б'!C20="ж",G285,"*"))</f>
        <v>0</v>
      </c>
      <c r="F285" s="18">
        <v>0</v>
      </c>
      <c r="G285" s="18">
        <v>0</v>
      </c>
      <c r="H285" s="18">
        <f>IF('5 б'!C20="м",I285,IF('5 б'!C20="ж",J285,"*"))</f>
        <v>0</v>
      </c>
      <c r="I285" s="18">
        <v>0</v>
      </c>
      <c r="J285" s="18">
        <v>0</v>
      </c>
      <c r="K285" s="18">
        <f>IF('5 б'!C20="м",L285,IF('5 б'!C20="ж",M285,"*"))</f>
        <v>0</v>
      </c>
      <c r="L285" s="18">
        <v>0</v>
      </c>
      <c r="M285" s="18">
        <v>0</v>
      </c>
      <c r="N285" s="18">
        <f>IF('5 б'!C20="м",O285,IF('5 б'!C20="ж",P285,"*"))</f>
        <v>0</v>
      </c>
      <c r="O285" s="18">
        <v>0</v>
      </c>
      <c r="P285" s="18">
        <v>0</v>
      </c>
      <c r="Q285" s="18">
        <f>IF('5 б'!C20="м",R285,IF('5 б'!C20="ж",S285,"*"))</f>
        <v>0</v>
      </c>
      <c r="R285" s="18">
        <v>0</v>
      </c>
      <c r="S285" s="18">
        <v>0</v>
      </c>
      <c r="T285" s="18">
        <f>IF('5 б'!C20="м",U285,IF('5 б'!C20="ж",V285,"*"))</f>
        <v>0</v>
      </c>
      <c r="U285" s="18">
        <f>IF(S20=0,0,IF(S20&gt;12.8,0,IF(S20&lt;7.8,70,LOOKUP(S20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5" s="18">
        <f>IF(S20=0,0,IF(S20&gt;13.8,0,IF(S20&lt;8.2,70,LOOKUP(S20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5" s="18">
        <f>IF('5 б'!C20="м",X285,IF('5 б'!C20="ж",Y285,"*"))</f>
        <v>0</v>
      </c>
      <c r="X285" s="18">
        <f>IF(S20=0,0,IF(S20&gt;12.2,0,IF(S20&lt;7.6,70,LOOKUP(S20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5" s="18">
        <f>IF(S20=0,0,IF(S20&gt;13.3,0,IF(S20&lt;8,70,LOOKUP(S20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5" s="18">
        <f>IF('5 б'!C20="м",AA285,IF('5 б'!C20="ж",AB285,"*"))</f>
        <v>0</v>
      </c>
      <c r="AA285" s="18">
        <f>IF(S20=0,0,IF(S20&gt;11.8,0,IF(S20&lt;7.4,70,LOOKUP(S20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5" s="18">
        <f>IF(S20=0,0,IF(S20&gt;12.9,0,IF(S20&lt;7.8,70,LOOKUP(S20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5" s="18">
        <f>IF('5 б'!C20="м",AD285,IF('5 б'!C20="ж",AE285,"*"))</f>
        <v>0</v>
      </c>
      <c r="AD285" s="18">
        <f>IF(S20=0,0,IF(S20&gt;11.5,0,IF(S20&lt;7.2,70,LOOKUP(S20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5" s="18">
        <f>IF(S20=0,0,IF(S20&gt;12.9,0,IF(S20&lt;7.8,70,LOOKUP(S20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5" s="18">
        <f>IF('5 б'!C20="м",AG285,IF('5 б'!C20="ж",AH285,"*"))</f>
        <v>0</v>
      </c>
      <c r="AG285" s="18">
        <f>IF(S20=0,0,IF(S20&gt;11.2,0,IF(S20&lt;7.1,70,LOOKUP(S20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5" s="18">
        <f>IF(S20=0,0,IF(S20&gt;12.7,0,IF(S20&lt;7.7,70,LOOKUP(S20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5" s="18">
        <f>IF('5 б'!C20="м",AJ285,IF('5 б'!C20="ж",AK285,"*"))</f>
        <v>0</v>
      </c>
      <c r="AJ285" s="18">
        <f>IF(S20=0,0,IF(S20&gt;11,0,IF(S20&lt;7,70,LOOKUP(S20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5" s="18">
        <f>IF(S20=0,0,IF(S20&gt;12.7,0,IF(S20&lt;7.7,70,LOOKUP(S20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5" s="18">
        <f t="shared" si="88"/>
        <v>0</v>
      </c>
    </row>
    <row r="286" spans="3:38" ht="12.75" hidden="1" x14ac:dyDescent="0.2">
      <c r="C286" s="15"/>
      <c r="D286" s="16"/>
      <c r="E286" s="18">
        <f>IF('5 б'!C21="м",F286,IF('5 б'!C21="ж",G286,"*"))</f>
        <v>0</v>
      </c>
      <c r="F286" s="18">
        <v>0</v>
      </c>
      <c r="G286" s="18">
        <v>0</v>
      </c>
      <c r="H286" s="18">
        <f>IF('5 б'!C21="м",I286,IF('5 б'!C21="ж",J286,"*"))</f>
        <v>0</v>
      </c>
      <c r="I286" s="18">
        <v>0</v>
      </c>
      <c r="J286" s="18">
        <v>0</v>
      </c>
      <c r="K286" s="18">
        <f>IF('5 б'!C21="м",L286,IF('5 б'!C21="ж",M286,"*"))</f>
        <v>0</v>
      </c>
      <c r="L286" s="18">
        <v>0</v>
      </c>
      <c r="M286" s="18">
        <v>0</v>
      </c>
      <c r="N286" s="18">
        <f>IF('5 б'!C21="м",O286,IF('5 б'!C21="ж",P286,"*"))</f>
        <v>0</v>
      </c>
      <c r="O286" s="18">
        <v>0</v>
      </c>
      <c r="P286" s="18">
        <v>0</v>
      </c>
      <c r="Q286" s="18">
        <f>IF('5 б'!C21="м",R286,IF('5 б'!C21="ж",S286,"*"))</f>
        <v>0</v>
      </c>
      <c r="R286" s="18">
        <v>0</v>
      </c>
      <c r="S286" s="18">
        <v>0</v>
      </c>
      <c r="T286" s="18">
        <f>IF('5 б'!C21="м",U286,IF('5 б'!C21="ж",V286,"*"))</f>
        <v>0</v>
      </c>
      <c r="U286" s="18">
        <f>IF(S21=0,0,IF(S21&gt;12.8,0,IF(S21&lt;7.8,70,LOOKUP(S21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6" s="18">
        <f>IF(S21=0,0,IF(S21&gt;13.8,0,IF(S21&lt;8.2,70,LOOKUP(S21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6" s="18">
        <f>IF('5 б'!C21="м",X286,IF('5 б'!C21="ж",Y286,"*"))</f>
        <v>0</v>
      </c>
      <c r="X286" s="18">
        <f>IF(S21=0,0,IF(S21&gt;12.2,0,IF(S21&lt;7.6,70,LOOKUP(S21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6" s="18">
        <f>IF(S21=0,0,IF(S21&gt;13.3,0,IF(S21&lt;8,70,LOOKUP(S21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6" s="18">
        <f>IF('5 б'!C21="м",AA286,IF('5 б'!C21="ж",AB286,"*"))</f>
        <v>0</v>
      </c>
      <c r="AA286" s="18">
        <f>IF(S21=0,0,IF(S21&gt;11.8,0,IF(S21&lt;7.4,70,LOOKUP(S21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6" s="18">
        <f>IF(S21=0,0,IF(S21&gt;12.9,0,IF(S21&lt;7.8,70,LOOKUP(S21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6" s="18">
        <f>IF('5 б'!C21="м",AD286,IF('5 б'!C21="ж",AE286,"*"))</f>
        <v>0</v>
      </c>
      <c r="AD286" s="18">
        <f>IF(S21=0,0,IF(S21&gt;11.5,0,IF(S21&lt;7.2,70,LOOKUP(S21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6" s="18">
        <f>IF(S21=0,0,IF(S21&gt;12.9,0,IF(S21&lt;7.8,70,LOOKUP(S21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6" s="18">
        <f>IF('5 б'!C21="м",AG286,IF('5 б'!C21="ж",AH286,"*"))</f>
        <v>0</v>
      </c>
      <c r="AG286" s="18">
        <f>IF(S21=0,0,IF(S21&gt;11.2,0,IF(S21&lt;7.1,70,LOOKUP(S21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6" s="18">
        <f>IF(S21=0,0,IF(S21&gt;12.7,0,IF(S21&lt;7.7,70,LOOKUP(S21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6" s="18">
        <f>IF('5 б'!C21="м",AJ286,IF('5 б'!C21="ж",AK286,"*"))</f>
        <v>0</v>
      </c>
      <c r="AJ286" s="18">
        <f>IF(S21=0,0,IF(S21&gt;11,0,IF(S21&lt;7,70,LOOKUP(S21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6" s="18">
        <f>IF(S21=0,0,IF(S21&gt;12.7,0,IF(S21&lt;7.7,70,LOOKUP(S21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6" s="18">
        <f t="shared" si="88"/>
        <v>0</v>
      </c>
    </row>
    <row r="287" spans="3:38" ht="12.75" hidden="1" x14ac:dyDescent="0.2">
      <c r="C287" s="15"/>
      <c r="D287" s="16"/>
      <c r="E287" s="18" t="str">
        <f>IF('5 б'!C22="м",F287,IF('5 б'!C22="ж",G287,"*"))</f>
        <v>*</v>
      </c>
      <c r="F287" s="18">
        <v>0</v>
      </c>
      <c r="G287" s="18">
        <v>0</v>
      </c>
      <c r="H287" s="18" t="str">
        <f>IF('5 б'!C22="м",I287,IF('5 б'!C22="ж",J287,"*"))</f>
        <v>*</v>
      </c>
      <c r="I287" s="18">
        <v>0</v>
      </c>
      <c r="J287" s="18">
        <v>0</v>
      </c>
      <c r="K287" s="18" t="str">
        <f>IF('5 б'!C22="м",L287,IF('5 б'!C22="ж",M287,"*"))</f>
        <v>*</v>
      </c>
      <c r="L287" s="18">
        <v>0</v>
      </c>
      <c r="M287" s="18">
        <v>0</v>
      </c>
      <c r="N287" s="18" t="str">
        <f>IF('5 б'!C22="м",O287,IF('5 б'!C22="ж",P287,"*"))</f>
        <v>*</v>
      </c>
      <c r="O287" s="18">
        <v>0</v>
      </c>
      <c r="P287" s="18">
        <v>0</v>
      </c>
      <c r="Q287" s="18" t="str">
        <f>IF('5 б'!C22="м",R287,IF('5 б'!C22="ж",S287,"*"))</f>
        <v>*</v>
      </c>
      <c r="R287" s="18">
        <v>0</v>
      </c>
      <c r="S287" s="18">
        <v>0</v>
      </c>
      <c r="T287" s="18" t="str">
        <f>IF('5 б'!C22="м",U287,IF('5 б'!C22="ж",V287,"*"))</f>
        <v>*</v>
      </c>
      <c r="U287" s="18">
        <f>IF(S22=0,0,IF(S22&gt;12.8,0,IF(S22&lt;7.8,70,LOOKUP(S22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7" s="18">
        <f>IF(S22=0,0,IF(S22&gt;13.8,0,IF(S22&lt;8.2,70,LOOKUP(S22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7" s="18" t="str">
        <f>IF('5 б'!C22="м",X287,IF('5 б'!C22="ж",Y287,"*"))</f>
        <v>*</v>
      </c>
      <c r="X287" s="18">
        <f>IF(S22=0,0,IF(S22&gt;12.2,0,IF(S22&lt;7.6,70,LOOKUP(S22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7" s="18">
        <f>IF(S22=0,0,IF(S22&gt;13.3,0,IF(S22&lt;8,70,LOOKUP(S22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7" s="18" t="str">
        <f>IF('5 б'!C22="м",AA287,IF('5 б'!C22="ж",AB287,"*"))</f>
        <v>*</v>
      </c>
      <c r="AA287" s="18">
        <f>IF(S22=0,0,IF(S22&gt;11.8,0,IF(S22&lt;7.4,70,LOOKUP(S22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7" s="18">
        <f>IF(S22=0,0,IF(S22&gt;12.9,0,IF(S22&lt;7.8,70,LOOKUP(S22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7" s="18" t="str">
        <f>IF('5 б'!C22="м",AD287,IF('5 б'!C22="ж",AE287,"*"))</f>
        <v>*</v>
      </c>
      <c r="AD287" s="18">
        <f>IF(S22=0,0,IF(S22&gt;11.5,0,IF(S22&lt;7.2,70,LOOKUP(S22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7" s="18">
        <f>IF(S22=0,0,IF(S22&gt;12.9,0,IF(S22&lt;7.8,70,LOOKUP(S22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7" s="18" t="str">
        <f>IF('5 б'!C22="м",AG287,IF('5 б'!C22="ж",AH287,"*"))</f>
        <v>*</v>
      </c>
      <c r="AG287" s="18">
        <f>IF(S22=0,0,IF(S22&gt;11.2,0,IF(S22&lt;7.1,70,LOOKUP(S22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7" s="18">
        <f>IF(S22=0,0,IF(S22&gt;12.7,0,IF(S22&lt;7.7,70,LOOKUP(S22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7" s="18" t="str">
        <f>IF('5 б'!C22="м",AJ287,IF('5 б'!C22="ж",AK287,"*"))</f>
        <v>*</v>
      </c>
      <c r="AJ287" s="18">
        <f>IF(S22=0,0,IF(S22&gt;11,0,IF(S22&lt;7,70,LOOKUP(S22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7" s="18">
        <f>IF(S22=0,0,IF(S22&gt;12.7,0,IF(S22&lt;7.7,70,LOOKUP(S22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7" s="18" t="str">
        <f t="shared" si="88"/>
        <v>*</v>
      </c>
    </row>
    <row r="288" spans="3:38" ht="12.75" hidden="1" x14ac:dyDescent="0.2">
      <c r="C288" s="15"/>
      <c r="D288" s="16"/>
      <c r="E288" s="18" t="str">
        <f>IF('5 б'!C23="м",F288,IF('5 б'!C23="ж",G288,"*"))</f>
        <v>*</v>
      </c>
      <c r="F288" s="18">
        <v>0</v>
      </c>
      <c r="G288" s="18">
        <v>0</v>
      </c>
      <c r="H288" s="18" t="str">
        <f>IF('5 б'!C23="м",I288,IF('5 б'!C23="ж",J288,"*"))</f>
        <v>*</v>
      </c>
      <c r="I288" s="18">
        <v>0</v>
      </c>
      <c r="J288" s="18">
        <v>0</v>
      </c>
      <c r="K288" s="18" t="str">
        <f>IF('5 б'!C23="м",L288,IF('5 б'!C23="ж",M288,"*"))</f>
        <v>*</v>
      </c>
      <c r="L288" s="18">
        <v>0</v>
      </c>
      <c r="M288" s="18">
        <v>0</v>
      </c>
      <c r="N288" s="18" t="str">
        <f>IF('5 б'!C23="м",O288,IF('5 б'!C23="ж",P288,"*"))</f>
        <v>*</v>
      </c>
      <c r="O288" s="18">
        <v>0</v>
      </c>
      <c r="P288" s="18">
        <v>0</v>
      </c>
      <c r="Q288" s="18" t="str">
        <f>IF('5 б'!C23="м",R288,IF('5 б'!C23="ж",S288,"*"))</f>
        <v>*</v>
      </c>
      <c r="R288" s="18">
        <v>0</v>
      </c>
      <c r="S288" s="18">
        <v>0</v>
      </c>
      <c r="T288" s="18" t="str">
        <f>IF('5 б'!C23="м",U288,IF('5 б'!C23="ж",V288,"*"))</f>
        <v>*</v>
      </c>
      <c r="U288" s="18">
        <f>IF(S23=0,0,IF(S23&gt;12.8,0,IF(S23&lt;7.8,70,LOOKUP(S23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8" s="18">
        <f>IF(S23=0,0,IF(S23&gt;13.8,0,IF(S23&lt;8.2,70,LOOKUP(S23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8" s="18" t="str">
        <f>IF('5 б'!C23="м",X288,IF('5 б'!C23="ж",Y288,"*"))</f>
        <v>*</v>
      </c>
      <c r="X288" s="18">
        <f>IF(S23=0,0,IF(S23&gt;12.2,0,IF(S23&lt;7.6,70,LOOKUP(S23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8" s="18">
        <f>IF(S23=0,0,IF(S23&gt;13.3,0,IF(S23&lt;8,70,LOOKUP(S23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8" s="18" t="str">
        <f>IF('5 б'!C23="м",AA288,IF('5 б'!C23="ж",AB288,"*"))</f>
        <v>*</v>
      </c>
      <c r="AA288" s="18">
        <f>IF(S23=0,0,IF(S23&gt;11.8,0,IF(S23&lt;7.4,70,LOOKUP(S23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8" s="18">
        <f>IF(S23=0,0,IF(S23&gt;12.9,0,IF(S23&lt;7.8,70,LOOKUP(S23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8" s="18" t="str">
        <f>IF('5 б'!C23="м",AD288,IF('5 б'!C23="ж",AE288,"*"))</f>
        <v>*</v>
      </c>
      <c r="AD288" s="18">
        <f>IF(S23=0,0,IF(S23&gt;11.5,0,IF(S23&lt;7.2,70,LOOKUP(S23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8" s="18">
        <f>IF(S23=0,0,IF(S23&gt;12.9,0,IF(S23&lt;7.8,70,LOOKUP(S23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8" s="18" t="str">
        <f>IF('5 б'!C23="м",AG288,IF('5 б'!C23="ж",AH288,"*"))</f>
        <v>*</v>
      </c>
      <c r="AG288" s="18">
        <f>IF(S23=0,0,IF(S23&gt;11.2,0,IF(S23&lt;7.1,70,LOOKUP(S23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8" s="18">
        <f>IF(S23=0,0,IF(S23&gt;12.7,0,IF(S23&lt;7.7,70,LOOKUP(S23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8" s="18" t="str">
        <f>IF('5 б'!C23="м",AJ288,IF('5 б'!C23="ж",AK288,"*"))</f>
        <v>*</v>
      </c>
      <c r="AJ288" s="18">
        <f>IF(S23=0,0,IF(S23&gt;11,0,IF(S23&lt;7,70,LOOKUP(S23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8" s="18">
        <f>IF(S23=0,0,IF(S23&gt;12.7,0,IF(S23&lt;7.7,70,LOOKUP(S23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8" s="18" t="str">
        <f t="shared" si="88"/>
        <v>*</v>
      </c>
    </row>
    <row r="289" spans="3:38" ht="12.75" hidden="1" x14ac:dyDescent="0.2">
      <c r="C289" s="15"/>
      <c r="D289" s="16"/>
      <c r="E289" s="18" t="str">
        <f>IF('5 б'!C24="м",F289,IF('5 б'!C24="ж",G289,"*"))</f>
        <v>*</v>
      </c>
      <c r="F289" s="18">
        <v>0</v>
      </c>
      <c r="G289" s="18">
        <v>0</v>
      </c>
      <c r="H289" s="18" t="str">
        <f>IF('5 б'!C24="м",I289,IF('5 б'!C24="ж",J289,"*"))</f>
        <v>*</v>
      </c>
      <c r="I289" s="18">
        <v>0</v>
      </c>
      <c r="J289" s="18">
        <v>0</v>
      </c>
      <c r="K289" s="18" t="str">
        <f>IF('5 б'!C24="м",L289,IF('5 б'!C24="ж",M289,"*"))</f>
        <v>*</v>
      </c>
      <c r="L289" s="18">
        <v>0</v>
      </c>
      <c r="M289" s="18">
        <v>0</v>
      </c>
      <c r="N289" s="18" t="str">
        <f>IF('5 б'!C24="м",O289,IF('5 б'!C24="ж",P289,"*"))</f>
        <v>*</v>
      </c>
      <c r="O289" s="18">
        <v>0</v>
      </c>
      <c r="P289" s="18">
        <v>0</v>
      </c>
      <c r="Q289" s="18" t="str">
        <f>IF('5 б'!C24="м",R289,IF('5 б'!C24="ж",S289,"*"))</f>
        <v>*</v>
      </c>
      <c r="R289" s="18">
        <v>0</v>
      </c>
      <c r="S289" s="18">
        <v>0</v>
      </c>
      <c r="T289" s="18" t="str">
        <f>IF('5 б'!C24="м",U289,IF('5 б'!C24="ж",V289,"*"))</f>
        <v>*</v>
      </c>
      <c r="U289" s="18">
        <f>IF(S24=0,0,IF(S24&gt;12.8,0,IF(S24&lt;7.8,70,LOOKUP(S24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9" s="18">
        <f>IF(S24=0,0,IF(S24&gt;13.8,0,IF(S24&lt;8.2,70,LOOKUP(S24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9" s="18" t="str">
        <f>IF('5 б'!C24="м",X289,IF('5 б'!C24="ж",Y289,"*"))</f>
        <v>*</v>
      </c>
      <c r="X289" s="18">
        <f>IF(S24=0,0,IF(S24&gt;12.2,0,IF(S24&lt;7.6,70,LOOKUP(S24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9" s="18">
        <f>IF(S24=0,0,IF(S24&gt;13.3,0,IF(S24&lt;8,70,LOOKUP(S24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9" s="18" t="str">
        <f>IF('5 б'!C24="м",AA289,IF('5 б'!C24="ж",AB289,"*"))</f>
        <v>*</v>
      </c>
      <c r="AA289" s="18">
        <f>IF(S24=0,0,IF(S24&gt;11.8,0,IF(S24&lt;7.4,70,LOOKUP(S24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9" s="18">
        <f>IF(S24=0,0,IF(S24&gt;12.9,0,IF(S24&lt;7.8,70,LOOKUP(S24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9" s="18" t="str">
        <f>IF('5 б'!C24="м",AD289,IF('5 б'!C24="ж",AE289,"*"))</f>
        <v>*</v>
      </c>
      <c r="AD289" s="18">
        <f>IF(S24=0,0,IF(S24&gt;11.5,0,IF(S24&lt;7.2,70,LOOKUP(S24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9" s="18">
        <f>IF(S24=0,0,IF(S24&gt;12.9,0,IF(S24&lt;7.8,70,LOOKUP(S24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9" s="18" t="str">
        <f>IF('5 б'!C24="м",AG289,IF('5 б'!C24="ж",AH289,"*"))</f>
        <v>*</v>
      </c>
      <c r="AG289" s="18">
        <f>IF(S24=0,0,IF(S24&gt;11.2,0,IF(S24&lt;7.1,70,LOOKUP(S24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9" s="18">
        <f>IF(S24=0,0,IF(S24&gt;12.7,0,IF(S24&lt;7.7,70,LOOKUP(S24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9" s="18" t="str">
        <f>IF('5 б'!C24="м",AJ289,IF('5 б'!C24="ж",AK289,"*"))</f>
        <v>*</v>
      </c>
      <c r="AJ289" s="18">
        <f>IF(S24=0,0,IF(S24&gt;11,0,IF(S24&lt;7,70,LOOKUP(S24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9" s="18">
        <f>IF(S24=0,0,IF(S24&gt;12.7,0,IF(S24&lt;7.7,70,LOOKUP(S24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9" s="18" t="str">
        <f t="shared" si="88"/>
        <v>*</v>
      </c>
    </row>
    <row r="290" spans="3:38" ht="12.75" hidden="1" x14ac:dyDescent="0.2">
      <c r="C290" s="15"/>
      <c r="D290" s="16"/>
      <c r="E290" s="18" t="str">
        <f>IF('5 б'!C25="м",F290,IF('5 б'!C25="ж",G290,"*"))</f>
        <v>*</v>
      </c>
      <c r="F290" s="18">
        <v>0</v>
      </c>
      <c r="G290" s="18">
        <v>0</v>
      </c>
      <c r="H290" s="18" t="str">
        <f>IF('5 б'!C25="м",I290,IF('5 б'!C25="ж",J290,"*"))</f>
        <v>*</v>
      </c>
      <c r="I290" s="18">
        <v>0</v>
      </c>
      <c r="J290" s="18">
        <v>0</v>
      </c>
      <c r="K290" s="18" t="str">
        <f>IF('5 б'!C25="м",L290,IF('5 б'!C25="ж",M290,"*"))</f>
        <v>*</v>
      </c>
      <c r="L290" s="18">
        <v>0</v>
      </c>
      <c r="M290" s="18">
        <v>0</v>
      </c>
      <c r="N290" s="18" t="str">
        <f>IF('5 б'!C25="м",O290,IF('5 б'!C25="ж",P290,"*"))</f>
        <v>*</v>
      </c>
      <c r="O290" s="18">
        <v>0</v>
      </c>
      <c r="P290" s="18">
        <v>0</v>
      </c>
      <c r="Q290" s="18" t="str">
        <f>IF('5 б'!C25="м",R290,IF('5 б'!C25="ж",S290,"*"))</f>
        <v>*</v>
      </c>
      <c r="R290" s="18">
        <v>0</v>
      </c>
      <c r="S290" s="18">
        <v>0</v>
      </c>
      <c r="T290" s="18" t="str">
        <f>IF('5 б'!C25="м",U290,IF('5 б'!C25="ж",V290,"*"))</f>
        <v>*</v>
      </c>
      <c r="U290" s="18">
        <f>IF(S25=0,0,IF(S25&gt;12.8,0,IF(S25&lt;7.8,70,LOOKUP(S25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0" s="18">
        <f>IF(S25=0,0,IF(S25&gt;13.8,0,IF(S25&lt;8.2,70,LOOKUP(S25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0" s="18" t="str">
        <f>IF('5 б'!C25="м",X290,IF('5 б'!C25="ж",Y290,"*"))</f>
        <v>*</v>
      </c>
      <c r="X290" s="18">
        <f>IF(S25=0,0,IF(S25&gt;12.2,0,IF(S25&lt;7.6,70,LOOKUP(S25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0" s="18">
        <f>IF(S25=0,0,IF(S25&gt;13.3,0,IF(S25&lt;8,70,LOOKUP(S25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0" s="18" t="str">
        <f>IF('5 б'!C25="м",AA290,IF('5 б'!C25="ж",AB290,"*"))</f>
        <v>*</v>
      </c>
      <c r="AA290" s="18">
        <f>IF(S25=0,0,IF(S25&gt;11.8,0,IF(S25&lt;7.4,70,LOOKUP(S25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0" s="18">
        <f>IF(S25=0,0,IF(S25&gt;12.9,0,IF(S25&lt;7.8,70,LOOKUP(S25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0" s="18" t="str">
        <f>IF('5 б'!C25="м",AD290,IF('5 б'!C25="ж",AE290,"*"))</f>
        <v>*</v>
      </c>
      <c r="AD290" s="18">
        <f>IF(S25=0,0,IF(S25&gt;11.5,0,IF(S25&lt;7.2,70,LOOKUP(S25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0" s="18">
        <f>IF(S25=0,0,IF(S25&gt;12.9,0,IF(S25&lt;7.8,70,LOOKUP(S25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0" s="18" t="str">
        <f>IF('5 б'!C25="м",AG290,IF('5 б'!C25="ж",AH290,"*"))</f>
        <v>*</v>
      </c>
      <c r="AG290" s="18">
        <f>IF(S25=0,0,IF(S25&gt;11.2,0,IF(S25&lt;7.1,70,LOOKUP(S25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0" s="18">
        <f>IF(S25=0,0,IF(S25&gt;12.7,0,IF(S25&lt;7.7,70,LOOKUP(S25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0" s="18" t="str">
        <f>IF('5 б'!C25="м",AJ290,IF('5 б'!C25="ж",AK290,"*"))</f>
        <v>*</v>
      </c>
      <c r="AJ290" s="18">
        <f>IF(S25=0,0,IF(S25&gt;11,0,IF(S25&lt;7,70,LOOKUP(S25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0" s="18">
        <f>IF(S25=0,0,IF(S25&gt;12.7,0,IF(S25&lt;7.7,70,LOOKUP(S25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0" s="18" t="str">
        <f t="shared" si="88"/>
        <v>*</v>
      </c>
    </row>
    <row r="291" spans="3:38" ht="12.75" hidden="1" x14ac:dyDescent="0.2">
      <c r="C291" s="15"/>
      <c r="D291" s="16"/>
      <c r="E291" s="18" t="str">
        <f>IF('5 б'!C26="м",F291,IF('5 б'!C26="ж",G291,"*"))</f>
        <v>*</v>
      </c>
      <c r="F291" s="18">
        <v>0</v>
      </c>
      <c r="G291" s="18">
        <v>0</v>
      </c>
      <c r="H291" s="18" t="str">
        <f>IF('5 б'!C26="м",I291,IF('5 б'!C26="ж",J291,"*"))</f>
        <v>*</v>
      </c>
      <c r="I291" s="18">
        <v>0</v>
      </c>
      <c r="J291" s="18">
        <v>0</v>
      </c>
      <c r="K291" s="18" t="str">
        <f>IF('5 б'!C26="м",L291,IF('5 б'!C26="ж",M291,"*"))</f>
        <v>*</v>
      </c>
      <c r="L291" s="18">
        <v>0</v>
      </c>
      <c r="M291" s="18">
        <v>0</v>
      </c>
      <c r="N291" s="18" t="str">
        <f>IF('5 б'!C26="м",O291,IF('5 б'!C26="ж",P291,"*"))</f>
        <v>*</v>
      </c>
      <c r="O291" s="18">
        <v>0</v>
      </c>
      <c r="P291" s="18">
        <v>0</v>
      </c>
      <c r="Q291" s="18" t="str">
        <f>IF('5 б'!C26="м",R291,IF('5 б'!C26="ж",S291,"*"))</f>
        <v>*</v>
      </c>
      <c r="R291" s="18">
        <v>0</v>
      </c>
      <c r="S291" s="18">
        <v>0</v>
      </c>
      <c r="T291" s="18" t="str">
        <f>IF('5 б'!C26="м",U291,IF('5 б'!C26="ж",V291,"*"))</f>
        <v>*</v>
      </c>
      <c r="U291" s="18">
        <f>IF(S26=0,0,IF(S26&gt;12.8,0,IF(S26&lt;7.8,70,LOOKUP(S26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1" s="18">
        <f>IF(S26=0,0,IF(S26&gt;13.8,0,IF(S26&lt;8.2,70,LOOKUP(S26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1" s="18" t="str">
        <f>IF('5 б'!C26="м",X291,IF('5 б'!C26="ж",Y291,"*"))</f>
        <v>*</v>
      </c>
      <c r="X291" s="18">
        <f>IF(S26=0,0,IF(S26&gt;12.2,0,IF(S26&lt;7.6,70,LOOKUP(S26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1" s="18">
        <f>IF(S26=0,0,IF(S26&gt;13.3,0,IF(S26&lt;8,70,LOOKUP(S26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1" s="18" t="str">
        <f>IF('5 б'!C26="м",AA291,IF('5 б'!C26="ж",AB291,"*"))</f>
        <v>*</v>
      </c>
      <c r="AA291" s="18">
        <f>IF(S26=0,0,IF(S26&gt;11.8,0,IF(S26&lt;7.4,70,LOOKUP(S26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1" s="18">
        <f>IF(S26=0,0,IF(S26&gt;12.9,0,IF(S26&lt;7.8,70,LOOKUP(S26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1" s="18" t="str">
        <f>IF('5 б'!C26="м",AD291,IF('5 б'!C26="ж",AE291,"*"))</f>
        <v>*</v>
      </c>
      <c r="AD291" s="18">
        <f>IF(S26=0,0,IF(S26&gt;11.5,0,IF(S26&lt;7.2,70,LOOKUP(S26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1" s="18">
        <f>IF(S26=0,0,IF(S26&gt;12.9,0,IF(S26&lt;7.8,70,LOOKUP(S26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1" s="18" t="str">
        <f>IF('5 б'!C26="м",AG291,IF('5 б'!C26="ж",AH291,"*"))</f>
        <v>*</v>
      </c>
      <c r="AG291" s="18">
        <f>IF(S26=0,0,IF(S26&gt;11.2,0,IF(S26&lt;7.1,70,LOOKUP(S26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1" s="18">
        <f>IF(S26=0,0,IF(S26&gt;12.7,0,IF(S26&lt;7.7,70,LOOKUP(S26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1" s="18" t="str">
        <f>IF('5 б'!C26="м",AJ291,IF('5 б'!C26="ж",AK291,"*"))</f>
        <v>*</v>
      </c>
      <c r="AJ291" s="18">
        <f>IF(S26=0,0,IF(S26&gt;11,0,IF(S26&lt;7,70,LOOKUP(S26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1" s="18">
        <f>IF(S26=0,0,IF(S26&gt;12.7,0,IF(S26&lt;7.7,70,LOOKUP(S26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1" s="18" t="str">
        <f t="shared" si="88"/>
        <v>*</v>
      </c>
    </row>
    <row r="292" spans="3:38" ht="12.75" hidden="1" x14ac:dyDescent="0.2">
      <c r="C292" s="15"/>
      <c r="D292" s="16"/>
      <c r="E292" s="18" t="str">
        <f>IF('5 б'!C27="м",F292,IF('5 б'!C27="ж",G292,"*"))</f>
        <v>*</v>
      </c>
      <c r="F292" s="18">
        <v>0</v>
      </c>
      <c r="G292" s="18">
        <v>0</v>
      </c>
      <c r="H292" s="18" t="str">
        <f>IF('5 б'!C27="м",I292,IF('5 б'!C27="ж",J292,"*"))</f>
        <v>*</v>
      </c>
      <c r="I292" s="18">
        <v>0</v>
      </c>
      <c r="J292" s="18">
        <v>0</v>
      </c>
      <c r="K292" s="18" t="str">
        <f>IF('5 б'!C27="м",L292,IF('5 б'!C27="ж",M292,"*"))</f>
        <v>*</v>
      </c>
      <c r="L292" s="18">
        <v>0</v>
      </c>
      <c r="M292" s="18">
        <v>0</v>
      </c>
      <c r="N292" s="18" t="str">
        <f>IF('5 б'!C27="м",O292,IF('5 б'!C27="ж",P292,"*"))</f>
        <v>*</v>
      </c>
      <c r="O292" s="18">
        <v>0</v>
      </c>
      <c r="P292" s="18">
        <v>0</v>
      </c>
      <c r="Q292" s="18" t="str">
        <f>IF('5 б'!C27="м",R292,IF('5 б'!C27="ж",S292,"*"))</f>
        <v>*</v>
      </c>
      <c r="R292" s="18">
        <v>0</v>
      </c>
      <c r="S292" s="18">
        <v>0</v>
      </c>
      <c r="T292" s="18" t="str">
        <f>IF('5 б'!C27="м",U292,IF('5 б'!C27="ж",V292,"*"))</f>
        <v>*</v>
      </c>
      <c r="U292" s="18">
        <f>IF(S27=0,0,IF(S27&gt;12.8,0,IF(S27&lt;7.8,70,LOOKUP(S27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2" s="18">
        <f>IF(S27=0,0,IF(S27&gt;13.8,0,IF(S27&lt;8.2,70,LOOKUP(S27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2" s="18" t="str">
        <f>IF('5 б'!C27="м",X292,IF('5 б'!C27="ж",Y292,"*"))</f>
        <v>*</v>
      </c>
      <c r="X292" s="18">
        <f>IF(S27=0,0,IF(S27&gt;12.2,0,IF(S27&lt;7.6,70,LOOKUP(S27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2" s="18">
        <f>IF(S27=0,0,IF(S27&gt;13.3,0,IF(S27&lt;8,70,LOOKUP(S27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2" s="18" t="str">
        <f>IF('5 б'!C27="м",AA292,IF('5 б'!C27="ж",AB292,"*"))</f>
        <v>*</v>
      </c>
      <c r="AA292" s="18">
        <f>IF(S27=0,0,IF(S27&gt;11.8,0,IF(S27&lt;7.4,70,LOOKUP(S27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2" s="18">
        <f>IF(S27=0,0,IF(S27&gt;12.9,0,IF(S27&lt;7.8,70,LOOKUP(S27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2" s="18" t="str">
        <f>IF('5 б'!C27="м",AD292,IF('5 б'!C27="ж",AE292,"*"))</f>
        <v>*</v>
      </c>
      <c r="AD292" s="18">
        <f>IF(S27=0,0,IF(S27&gt;11.5,0,IF(S27&lt;7.2,70,LOOKUP(S27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2" s="18">
        <f>IF(S27=0,0,IF(S27&gt;12.9,0,IF(S27&lt;7.8,70,LOOKUP(S27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2" s="18" t="str">
        <f>IF('5 б'!C27="м",AG292,IF('5 б'!C27="ж",AH292,"*"))</f>
        <v>*</v>
      </c>
      <c r="AG292" s="18">
        <f>IF(S27=0,0,IF(S27&gt;11.2,0,IF(S27&lt;7.1,70,LOOKUP(S27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2" s="18">
        <f>IF(S27=0,0,IF(S27&gt;12.7,0,IF(S27&lt;7.7,70,LOOKUP(S27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2" s="18" t="str">
        <f>IF('5 б'!C27="м",AJ292,IF('5 б'!C27="ж",AK292,"*"))</f>
        <v>*</v>
      </c>
      <c r="AJ292" s="18">
        <f>IF(S27=0,0,IF(S27&gt;11,0,IF(S27&lt;7,70,LOOKUP(S27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2" s="18">
        <f>IF(S27=0,0,IF(S27&gt;12.7,0,IF(S27&lt;7.7,70,LOOKUP(S27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2" s="18" t="str">
        <f t="shared" si="88"/>
        <v>*</v>
      </c>
    </row>
    <row r="293" spans="3:38" ht="12.75" hidden="1" x14ac:dyDescent="0.2">
      <c r="C293" s="15"/>
      <c r="D293" s="16"/>
      <c r="E293" s="18" t="str">
        <f>IF('5 б'!C28="м",F293,IF('5 б'!C28="ж",G293,"*"))</f>
        <v>*</v>
      </c>
      <c r="F293" s="18">
        <v>0</v>
      </c>
      <c r="G293" s="18">
        <v>0</v>
      </c>
      <c r="H293" s="18" t="str">
        <f>IF('5 б'!C28="м",I293,IF('5 б'!C28="ж",J293,"*"))</f>
        <v>*</v>
      </c>
      <c r="I293" s="18">
        <v>0</v>
      </c>
      <c r="J293" s="18">
        <v>0</v>
      </c>
      <c r="K293" s="18" t="str">
        <f>IF('5 б'!C28="м",L293,IF('5 б'!C28="ж",M293,"*"))</f>
        <v>*</v>
      </c>
      <c r="L293" s="18">
        <v>0</v>
      </c>
      <c r="M293" s="18">
        <v>0</v>
      </c>
      <c r="N293" s="18" t="str">
        <f>IF('5 б'!C28="м",O293,IF('5 б'!C28="ж",P293,"*"))</f>
        <v>*</v>
      </c>
      <c r="O293" s="18">
        <v>0</v>
      </c>
      <c r="P293" s="18">
        <v>0</v>
      </c>
      <c r="Q293" s="18" t="str">
        <f>IF('5 б'!C28="м",R293,IF('5 б'!C28="ж",S293,"*"))</f>
        <v>*</v>
      </c>
      <c r="R293" s="18">
        <v>0</v>
      </c>
      <c r="S293" s="18">
        <v>0</v>
      </c>
      <c r="T293" s="18" t="str">
        <f>IF('5 б'!C28="м",U293,IF('5 б'!C28="ж",V293,"*"))</f>
        <v>*</v>
      </c>
      <c r="U293" s="18">
        <f>IF(S28=0,0,IF(S28&gt;12.8,0,IF(S28&lt;7.8,70,LOOKUP(S28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3" s="18">
        <f>IF(S28=0,0,IF(S28&gt;13.8,0,IF(S28&lt;8.2,70,LOOKUP(S28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3" s="18" t="str">
        <f>IF('5 б'!C28="м",X293,IF('5 б'!C28="ж",Y293,"*"))</f>
        <v>*</v>
      </c>
      <c r="X293" s="18">
        <f>IF(S28=0,0,IF(S28&gt;12.2,0,IF(S28&lt;7.6,70,LOOKUP(S28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3" s="18">
        <f>IF(S28=0,0,IF(S28&gt;13.3,0,IF(S28&lt;8,70,LOOKUP(S28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3" s="18" t="str">
        <f>IF('5 б'!C28="м",AA293,IF('5 б'!C28="ж",AB293,"*"))</f>
        <v>*</v>
      </c>
      <c r="AA293" s="18">
        <f>IF(S28=0,0,IF(S28&gt;11.8,0,IF(S28&lt;7.4,70,LOOKUP(S28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3" s="18">
        <f>IF(S28=0,0,IF(S28&gt;12.9,0,IF(S28&lt;7.8,70,LOOKUP(S28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3" s="18" t="str">
        <f>IF('5 б'!C28="м",AD293,IF('5 б'!C28="ж",AE293,"*"))</f>
        <v>*</v>
      </c>
      <c r="AD293" s="18">
        <f>IF(S28=0,0,IF(S28&gt;11.5,0,IF(S28&lt;7.2,70,LOOKUP(S28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3" s="18">
        <f>IF(S28=0,0,IF(S28&gt;12.9,0,IF(S28&lt;7.8,70,LOOKUP(S28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3" s="18" t="str">
        <f>IF('5 б'!C28="м",AG293,IF('5 б'!C28="ж",AH293,"*"))</f>
        <v>*</v>
      </c>
      <c r="AG293" s="18">
        <f>IF(S28=0,0,IF(S28&gt;11.2,0,IF(S28&lt;7.1,70,LOOKUP(S28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3" s="18">
        <f>IF(S28=0,0,IF(S28&gt;12.7,0,IF(S28&lt;7.7,70,LOOKUP(S28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3" s="18" t="str">
        <f>IF('5 б'!C28="м",AJ293,IF('5 б'!C28="ж",AK293,"*"))</f>
        <v>*</v>
      </c>
      <c r="AJ293" s="18">
        <f>IF(S28=0,0,IF(S28&gt;11,0,IF(S28&lt;7,70,LOOKUP(S28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3" s="18">
        <f>IF(S28=0,0,IF(S28&gt;12.7,0,IF(S28&lt;7.7,70,LOOKUP(S28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3" s="18" t="str">
        <f t="shared" si="88"/>
        <v>*</v>
      </c>
    </row>
    <row r="294" spans="3:38" ht="12.75" hidden="1" x14ac:dyDescent="0.2">
      <c r="C294" s="15"/>
      <c r="D294" s="16"/>
      <c r="E294" s="18" t="str">
        <f>IF('5 б'!C29="м",F294,IF('5 б'!C29="ж",G294,"*"))</f>
        <v>*</v>
      </c>
      <c r="F294" s="18">
        <v>0</v>
      </c>
      <c r="G294" s="18">
        <v>0</v>
      </c>
      <c r="H294" s="18" t="str">
        <f>IF('5 б'!C29="м",I294,IF('5 б'!C29="ж",J294,"*"))</f>
        <v>*</v>
      </c>
      <c r="I294" s="18">
        <v>0</v>
      </c>
      <c r="J294" s="18">
        <v>0</v>
      </c>
      <c r="K294" s="18" t="str">
        <f>IF('5 б'!C29="м",L294,IF('5 б'!C29="ж",M294,"*"))</f>
        <v>*</v>
      </c>
      <c r="L294" s="18">
        <v>0</v>
      </c>
      <c r="M294" s="18">
        <v>0</v>
      </c>
      <c r="N294" s="18" t="str">
        <f>IF('5 б'!C29="м",O294,IF('5 б'!C29="ж",P294,"*"))</f>
        <v>*</v>
      </c>
      <c r="O294" s="18">
        <v>0</v>
      </c>
      <c r="P294" s="18">
        <v>0</v>
      </c>
      <c r="Q294" s="18" t="str">
        <f>IF('5 б'!C29="м",R294,IF('5 б'!C29="ж",S294,"*"))</f>
        <v>*</v>
      </c>
      <c r="R294" s="18">
        <v>0</v>
      </c>
      <c r="S294" s="18">
        <v>0</v>
      </c>
      <c r="T294" s="18" t="str">
        <f>IF('5 б'!C29="м",U294,IF('5 б'!C29="ж",V294,"*"))</f>
        <v>*</v>
      </c>
      <c r="U294" s="18">
        <f>IF(S29=0,0,IF(S29&gt;12.8,0,IF(S29&lt;7.8,70,LOOKUP(S29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4" s="18">
        <f>IF(S29=0,0,IF(S29&gt;13.8,0,IF(S29&lt;8.2,70,LOOKUP(S29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4" s="18" t="str">
        <f>IF('5 б'!C29="м",X294,IF('5 б'!C29="ж",Y294,"*"))</f>
        <v>*</v>
      </c>
      <c r="X294" s="18">
        <f>IF(S29=0,0,IF(S29&gt;12.2,0,IF(S29&lt;7.6,70,LOOKUP(S29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4" s="18">
        <f>IF(S29=0,0,IF(S29&gt;13.3,0,IF(S29&lt;8,70,LOOKUP(S29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4" s="18" t="str">
        <f>IF('5 б'!C29="м",AA294,IF('5 б'!C29="ж",AB294,"*"))</f>
        <v>*</v>
      </c>
      <c r="AA294" s="18">
        <f>IF(S29=0,0,IF(S29&gt;11.8,0,IF(S29&lt;7.4,70,LOOKUP(S29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4" s="18">
        <f>IF(S29=0,0,IF(S29&gt;12.9,0,IF(S29&lt;7.8,70,LOOKUP(S29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4" s="18" t="str">
        <f>IF('5 б'!C29="м",AD294,IF('5 б'!C29="ж",AE294,"*"))</f>
        <v>*</v>
      </c>
      <c r="AD294" s="18">
        <f>IF(S29=0,0,IF(S29&gt;11.5,0,IF(S29&lt;7.2,70,LOOKUP(S29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4" s="18">
        <f>IF(S29=0,0,IF(S29&gt;12.9,0,IF(S29&lt;7.8,70,LOOKUP(S29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4" s="18" t="str">
        <f>IF('5 б'!C29="м",AG294,IF('5 б'!C29="ж",AH294,"*"))</f>
        <v>*</v>
      </c>
      <c r="AG294" s="18">
        <f>IF(S29=0,0,IF(S29&gt;11.2,0,IF(S29&lt;7.1,70,LOOKUP(S29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4" s="18">
        <f>IF(S29=0,0,IF(S29&gt;12.7,0,IF(S29&lt;7.7,70,LOOKUP(S29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4" s="18" t="str">
        <f>IF('5 б'!C29="м",AJ294,IF('5 б'!C29="ж",AK294,"*"))</f>
        <v>*</v>
      </c>
      <c r="AJ294" s="18">
        <f>IF(S29=0,0,IF(S29&gt;11,0,IF(S29&lt;7,70,LOOKUP(S29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4" s="18">
        <f>IF(S29=0,0,IF(S29&gt;12.7,0,IF(S29&lt;7.7,70,LOOKUP(S29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4" s="18" t="str">
        <f t="shared" si="88"/>
        <v>*</v>
      </c>
    </row>
    <row r="295" spans="3:38" ht="12.75" hidden="1" x14ac:dyDescent="0.2">
      <c r="C295" s="15"/>
      <c r="D295" s="16"/>
      <c r="E295" s="18" t="str">
        <f>IF('5 б'!C30="м",F295,IF('5 б'!C30="ж",G295,"*"))</f>
        <v>*</v>
      </c>
      <c r="F295" s="18">
        <v>0</v>
      </c>
      <c r="G295" s="18">
        <v>0</v>
      </c>
      <c r="H295" s="18" t="str">
        <f>IF('5 б'!C30="м",I295,IF('5 б'!C30="ж",J295,"*"))</f>
        <v>*</v>
      </c>
      <c r="I295" s="18">
        <v>0</v>
      </c>
      <c r="J295" s="18">
        <v>0</v>
      </c>
      <c r="K295" s="18" t="str">
        <f>IF('5 б'!C30="м",L295,IF('5 б'!C30="ж",M295,"*"))</f>
        <v>*</v>
      </c>
      <c r="L295" s="18">
        <v>0</v>
      </c>
      <c r="M295" s="18">
        <v>0</v>
      </c>
      <c r="N295" s="18" t="str">
        <f>IF('5 б'!C30="м",O295,IF('5 б'!C30="ж",P295,"*"))</f>
        <v>*</v>
      </c>
      <c r="O295" s="18">
        <v>0</v>
      </c>
      <c r="P295" s="18">
        <v>0</v>
      </c>
      <c r="Q295" s="18" t="str">
        <f>IF('5 б'!C30="м",R295,IF('5 б'!C30="ж",S295,"*"))</f>
        <v>*</v>
      </c>
      <c r="R295" s="18">
        <v>0</v>
      </c>
      <c r="S295" s="18">
        <v>0</v>
      </c>
      <c r="T295" s="18" t="str">
        <f>IF('5 б'!C30="м",U295,IF('5 б'!C30="ж",V295,"*"))</f>
        <v>*</v>
      </c>
      <c r="U295" s="18">
        <f>IF(S30=0,0,IF(S30&gt;12.8,0,IF(S30&lt;7.8,70,LOOKUP(S30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5" s="18">
        <f>IF(S30=0,0,IF(S30&gt;13.8,0,IF(S30&lt;8.2,70,LOOKUP(S30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5" s="18" t="str">
        <f>IF('5 б'!C30="м",X295,IF('5 б'!C30="ж",Y295,"*"))</f>
        <v>*</v>
      </c>
      <c r="X295" s="18">
        <f>IF(S30=0,0,IF(S30&gt;12.2,0,IF(S30&lt;7.6,70,LOOKUP(S30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5" s="18">
        <f>IF(S30=0,0,IF(S30&gt;13.3,0,IF(S30&lt;8,70,LOOKUP(S30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5" s="18" t="str">
        <f>IF('5 б'!C30="м",AA295,IF('5 б'!C30="ж",AB295,"*"))</f>
        <v>*</v>
      </c>
      <c r="AA295" s="18">
        <f>IF(S30=0,0,IF(S30&gt;11.8,0,IF(S30&lt;7.4,70,LOOKUP(S30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5" s="18">
        <f>IF(S30=0,0,IF(S30&gt;12.9,0,IF(S30&lt;7.8,70,LOOKUP(S30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5" s="18" t="str">
        <f>IF('5 б'!C30="м",AD295,IF('5 б'!C30="ж",AE295,"*"))</f>
        <v>*</v>
      </c>
      <c r="AD295" s="18">
        <f>IF(S30=0,0,IF(S30&gt;11.5,0,IF(S30&lt;7.2,70,LOOKUP(S30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5" s="18">
        <f>IF(S30=0,0,IF(S30&gt;12.9,0,IF(S30&lt;7.8,70,LOOKUP(S30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5" s="18" t="str">
        <f>IF('5 б'!C30="м",AG295,IF('5 б'!C30="ж",AH295,"*"))</f>
        <v>*</v>
      </c>
      <c r="AG295" s="18">
        <f>IF(S30=0,0,IF(S30&gt;11.2,0,IF(S30&lt;7.1,70,LOOKUP(S30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5" s="18">
        <f>IF(S30=0,0,IF(S30&gt;12.7,0,IF(S30&lt;7.7,70,LOOKUP(S30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5" s="18" t="str">
        <f>IF('5 б'!C30="м",AJ295,IF('5 б'!C30="ж",AK295,"*"))</f>
        <v>*</v>
      </c>
      <c r="AJ295" s="18">
        <f>IF(S30=0,0,IF(S30&gt;11,0,IF(S30&lt;7,70,LOOKUP(S30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5" s="18">
        <f>IF(S30=0,0,IF(S30&gt;12.7,0,IF(S30&lt;7.7,70,LOOKUP(S30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5" s="18" t="str">
        <f t="shared" si="88"/>
        <v>*</v>
      </c>
    </row>
    <row r="296" spans="3:38" ht="12.75" hidden="1" x14ac:dyDescent="0.2">
      <c r="C296" s="15"/>
      <c r="D296" s="16"/>
      <c r="E296" s="18" t="str">
        <f>IF('5 б'!C31="м",F296,IF('5 б'!C31="ж",G296,"*"))</f>
        <v>*</v>
      </c>
      <c r="F296" s="18">
        <v>0</v>
      </c>
      <c r="G296" s="18">
        <v>0</v>
      </c>
      <c r="H296" s="18" t="str">
        <f>IF('5 б'!C31="м",I296,IF('5 б'!C31="ж",J296,"*"))</f>
        <v>*</v>
      </c>
      <c r="I296" s="18">
        <v>0</v>
      </c>
      <c r="J296" s="18">
        <v>0</v>
      </c>
      <c r="K296" s="18" t="str">
        <f>IF('5 б'!C31="м",L296,IF('5 б'!C31="ж",M296,"*"))</f>
        <v>*</v>
      </c>
      <c r="L296" s="18">
        <v>0</v>
      </c>
      <c r="M296" s="18">
        <v>0</v>
      </c>
      <c r="N296" s="18" t="str">
        <f>IF('5 б'!C31="м",O296,IF('5 б'!C31="ж",P296,"*"))</f>
        <v>*</v>
      </c>
      <c r="O296" s="18">
        <v>0</v>
      </c>
      <c r="P296" s="18">
        <v>0</v>
      </c>
      <c r="Q296" s="18" t="str">
        <f>IF('5 б'!C31="м",R296,IF('5 б'!C31="ж",S296,"*"))</f>
        <v>*</v>
      </c>
      <c r="R296" s="18">
        <v>0</v>
      </c>
      <c r="S296" s="18">
        <v>0</v>
      </c>
      <c r="T296" s="18" t="str">
        <f>IF('5 б'!C31="м",U296,IF('5 б'!C31="ж",V296,"*"))</f>
        <v>*</v>
      </c>
      <c r="U296" s="18">
        <f>IF(S31=0,0,IF(S31&gt;12.8,0,IF(S31&lt;7.8,70,LOOKUP(S31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6" s="18">
        <f>IF(S31=0,0,IF(S31&gt;13.8,0,IF(S31&lt;8.2,70,LOOKUP(S31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6" s="18" t="str">
        <f>IF('5 б'!C31="м",X296,IF('5 б'!C31="ж",Y296,"*"))</f>
        <v>*</v>
      </c>
      <c r="X296" s="18">
        <f>IF(S31=0,0,IF(S31&gt;12.2,0,IF(S31&lt;7.6,70,LOOKUP(S31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6" s="18">
        <f>IF(S31=0,0,IF(S31&gt;13.3,0,IF(S31&lt;8,70,LOOKUP(S31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6" s="18" t="str">
        <f>IF('5 б'!C31="м",AA296,IF('5 б'!C31="ж",AB296,"*"))</f>
        <v>*</v>
      </c>
      <c r="AA296" s="18">
        <f>IF(S31=0,0,IF(S31&gt;11.8,0,IF(S31&lt;7.4,70,LOOKUP(S31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6" s="18">
        <f>IF(S31=0,0,IF(S31&gt;12.9,0,IF(S31&lt;7.8,70,LOOKUP(S31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6" s="18" t="str">
        <f>IF('5 б'!C31="м",AD296,IF('5 б'!C31="ж",AE296,"*"))</f>
        <v>*</v>
      </c>
      <c r="AD296" s="18">
        <f>IF(S31=0,0,IF(S31&gt;11.5,0,IF(S31&lt;7.2,70,LOOKUP(S31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6" s="18">
        <f>IF(S31=0,0,IF(S31&gt;12.9,0,IF(S31&lt;7.8,70,LOOKUP(S31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6" s="18" t="str">
        <f>IF('5 б'!C31="м",AG296,IF('5 б'!C31="ж",AH296,"*"))</f>
        <v>*</v>
      </c>
      <c r="AG296" s="18">
        <f>IF(S31=0,0,IF(S31&gt;11.2,0,IF(S31&lt;7.1,70,LOOKUP(S31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6" s="18">
        <f>IF(S31=0,0,IF(S31&gt;12.7,0,IF(S31&lt;7.7,70,LOOKUP(S31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6" s="18" t="str">
        <f>IF('5 б'!C31="м",AJ296,IF('5 б'!C31="ж",AK296,"*"))</f>
        <v>*</v>
      </c>
      <c r="AJ296" s="18">
        <f>IF(S31=0,0,IF(S31&gt;11,0,IF(S31&lt;7,70,LOOKUP(S31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6" s="18">
        <f>IF(S31=0,0,IF(S31&gt;12.7,0,IF(S31&lt;7.7,70,LOOKUP(S31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6" s="18" t="str">
        <f t="shared" si="88"/>
        <v>*</v>
      </c>
    </row>
    <row r="297" spans="3:38" ht="12.75" hidden="1" x14ac:dyDescent="0.2">
      <c r="C297" s="15"/>
      <c r="D297" s="16"/>
      <c r="E297" s="18" t="str">
        <f>IF('5 б'!C32="м",F297,IF('5 б'!C32="ж",G297,"*"))</f>
        <v>*</v>
      </c>
      <c r="F297" s="18">
        <v>0</v>
      </c>
      <c r="G297" s="18">
        <v>0</v>
      </c>
      <c r="H297" s="18" t="str">
        <f>IF('5 б'!C32="м",I297,IF('5 б'!C32="ж",J297,"*"))</f>
        <v>*</v>
      </c>
      <c r="I297" s="18">
        <v>0</v>
      </c>
      <c r="J297" s="18">
        <v>0</v>
      </c>
      <c r="K297" s="18" t="str">
        <f>IF('5 б'!C32="м",L297,IF('5 б'!C32="ж",M297,"*"))</f>
        <v>*</v>
      </c>
      <c r="L297" s="18">
        <v>0</v>
      </c>
      <c r="M297" s="18">
        <v>0</v>
      </c>
      <c r="N297" s="18" t="str">
        <f>IF('5 б'!C32="м",O297,IF('5 б'!C32="ж",P297,"*"))</f>
        <v>*</v>
      </c>
      <c r="O297" s="18">
        <v>0</v>
      </c>
      <c r="P297" s="18">
        <v>0</v>
      </c>
      <c r="Q297" s="18" t="str">
        <f>IF('5 б'!C32="м",R297,IF('5 б'!C32="ж",S297,"*"))</f>
        <v>*</v>
      </c>
      <c r="R297" s="18">
        <v>0</v>
      </c>
      <c r="S297" s="18">
        <v>0</v>
      </c>
      <c r="T297" s="18" t="str">
        <f>IF('5 б'!C32="м",U297,IF('5 б'!C32="ж",V297,"*"))</f>
        <v>*</v>
      </c>
      <c r="U297" s="18">
        <f>IF(S32=0,0,IF(S32&gt;12.8,0,IF(S32&lt;7.8,70,LOOKUP(S32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7" s="18">
        <f>IF(S32=0,0,IF(S32&gt;13.8,0,IF(S32&lt;8.2,70,LOOKUP(S32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7" s="18" t="str">
        <f>IF('5 б'!C32="м",X297,IF('5 б'!C32="ж",Y297,"*"))</f>
        <v>*</v>
      </c>
      <c r="X297" s="18">
        <f>IF(S32=0,0,IF(S32&gt;12.2,0,IF(S32&lt;7.6,70,LOOKUP(S32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7" s="18">
        <f>IF(S32=0,0,IF(S32&gt;13.3,0,IF(S32&lt;8,70,LOOKUP(S32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7" s="18" t="str">
        <f>IF('5 б'!C32="м",AA297,IF('5 б'!C32="ж",AB297,"*"))</f>
        <v>*</v>
      </c>
      <c r="AA297" s="18">
        <f>IF(S32=0,0,IF(S32&gt;11.8,0,IF(S32&lt;7.4,70,LOOKUP(S32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7" s="18">
        <f>IF(S32=0,0,IF(S32&gt;12.9,0,IF(S32&lt;7.8,70,LOOKUP(S32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7" s="18" t="str">
        <f>IF('5 б'!C32="м",AD297,IF('5 б'!C32="ж",AE297,"*"))</f>
        <v>*</v>
      </c>
      <c r="AD297" s="18">
        <f>IF(S32=0,0,IF(S32&gt;11.5,0,IF(S32&lt;7.2,70,LOOKUP(S32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7" s="18">
        <f>IF(S32=0,0,IF(S32&gt;12.9,0,IF(S32&lt;7.8,70,LOOKUP(S32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7" s="18" t="str">
        <f>IF('5 б'!C32="м",AG297,IF('5 б'!C32="ж",AH297,"*"))</f>
        <v>*</v>
      </c>
      <c r="AG297" s="18">
        <f>IF(S32=0,0,IF(S32&gt;11.2,0,IF(S32&lt;7.1,70,LOOKUP(S32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7" s="18">
        <f>IF(S32=0,0,IF(S32&gt;12.7,0,IF(S32&lt;7.7,70,LOOKUP(S32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7" s="18" t="str">
        <f>IF('5 б'!C32="м",AJ297,IF('5 б'!C32="ж",AK297,"*"))</f>
        <v>*</v>
      </c>
      <c r="AJ297" s="18">
        <f>IF(S32=0,0,IF(S32&gt;11,0,IF(S32&lt;7,70,LOOKUP(S32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7" s="18">
        <f>IF(S32=0,0,IF(S32&gt;12.7,0,IF(S32&lt;7.7,70,LOOKUP(S32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7" s="18" t="str">
        <f t="shared" si="88"/>
        <v>*</v>
      </c>
    </row>
    <row r="298" spans="3:38" ht="12.75" hidden="1" x14ac:dyDescent="0.2">
      <c r="C298" s="15"/>
      <c r="D298" s="16"/>
      <c r="E298" s="18" t="str">
        <f>IF('5 б'!C33="м",F298,IF('5 б'!C33="ж",G298,"*"))</f>
        <v>*</v>
      </c>
      <c r="F298" s="18">
        <v>0</v>
      </c>
      <c r="G298" s="18">
        <v>0</v>
      </c>
      <c r="H298" s="18" t="str">
        <f>IF('5 б'!C33="м",I298,IF('5 б'!C33="ж",J298,"*"))</f>
        <v>*</v>
      </c>
      <c r="I298" s="18">
        <v>0</v>
      </c>
      <c r="J298" s="18">
        <v>0</v>
      </c>
      <c r="K298" s="18" t="str">
        <f>IF('5 б'!C33="м",L298,IF('5 б'!C33="ж",M298,"*"))</f>
        <v>*</v>
      </c>
      <c r="L298" s="18">
        <v>0</v>
      </c>
      <c r="M298" s="18">
        <v>0</v>
      </c>
      <c r="N298" s="18" t="str">
        <f>IF('5 б'!C33="м",O298,IF('5 б'!C33="ж",P298,"*"))</f>
        <v>*</v>
      </c>
      <c r="O298" s="18">
        <v>0</v>
      </c>
      <c r="P298" s="18">
        <v>0</v>
      </c>
      <c r="Q298" s="18" t="str">
        <f>IF('5 б'!C33="м",R298,IF('5 б'!C33="ж",S298,"*"))</f>
        <v>*</v>
      </c>
      <c r="R298" s="18">
        <v>0</v>
      </c>
      <c r="S298" s="18">
        <v>0</v>
      </c>
      <c r="T298" s="18" t="str">
        <f>IF('5 б'!C33="м",U298,IF('5 б'!C33="ж",V298,"*"))</f>
        <v>*</v>
      </c>
      <c r="U298" s="18">
        <f>IF(S33=0,0,IF(S33&gt;12.8,0,IF(S33&lt;7.8,70,LOOKUP(S33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8" s="18">
        <f>IF(S33=0,0,IF(S33&gt;13.8,0,IF(S33&lt;8.2,70,LOOKUP(S33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8" s="18" t="str">
        <f>IF('5 б'!C33="м",X298,IF('5 б'!C33="ж",Y298,"*"))</f>
        <v>*</v>
      </c>
      <c r="X298" s="18">
        <f>IF(S33=0,0,IF(S33&gt;12.2,0,IF(S33&lt;7.6,70,LOOKUP(S33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8" s="18">
        <f>IF(S33=0,0,IF(S33&gt;13.3,0,IF(S33&lt;8,70,LOOKUP(S33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8" s="18" t="str">
        <f>IF('5 б'!C33="м",AA298,IF('5 б'!C33="ж",AB298,"*"))</f>
        <v>*</v>
      </c>
      <c r="AA298" s="18">
        <f>IF(S33=0,0,IF(S33&gt;11.8,0,IF(S33&lt;7.4,70,LOOKUP(S33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8" s="18">
        <f>IF(S33=0,0,IF(S33&gt;12.9,0,IF(S33&lt;7.8,70,LOOKUP(S33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8" s="18" t="str">
        <f>IF('5 б'!C33="м",AD298,IF('5 б'!C33="ж",AE298,"*"))</f>
        <v>*</v>
      </c>
      <c r="AD298" s="18">
        <f>IF(S33=0,0,IF(S33&gt;11.5,0,IF(S33&lt;7.2,70,LOOKUP(S33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8" s="18">
        <f>IF(S33=0,0,IF(S33&gt;12.9,0,IF(S33&lt;7.8,70,LOOKUP(S33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8" s="18" t="str">
        <f>IF('5 б'!C33="м",AG298,IF('5 б'!C33="ж",AH298,"*"))</f>
        <v>*</v>
      </c>
      <c r="AG298" s="18">
        <f>IF(S33=0,0,IF(S33&gt;11.2,0,IF(S33&lt;7.1,70,LOOKUP(S33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8" s="18">
        <f>IF(S33=0,0,IF(S33&gt;12.7,0,IF(S33&lt;7.7,70,LOOKUP(S33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8" s="18" t="str">
        <f>IF('5 б'!C33="м",AJ298,IF('5 б'!C33="ж",AK298,"*"))</f>
        <v>*</v>
      </c>
      <c r="AJ298" s="18">
        <f>IF(S33=0,0,IF(S33&gt;11,0,IF(S33&lt;7,70,LOOKUP(S33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8" s="18">
        <f>IF(S33=0,0,IF(S33&gt;12.7,0,IF(S33&lt;7.7,70,LOOKUP(S33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8" s="18" t="str">
        <f t="shared" si="88"/>
        <v>*</v>
      </c>
    </row>
    <row r="299" spans="3:38" ht="12.75" hidden="1" x14ac:dyDescent="0.2">
      <c r="C299" s="15"/>
      <c r="D299" s="16"/>
      <c r="E299" s="18" t="str">
        <f>IF('5 б'!C34="м",F299,IF('5 б'!C34="ж",G299,"*"))</f>
        <v>*</v>
      </c>
      <c r="F299" s="18">
        <v>0</v>
      </c>
      <c r="G299" s="18">
        <v>0</v>
      </c>
      <c r="H299" s="18" t="str">
        <f>IF('5 б'!C34="м",I299,IF('5 б'!C34="ж",J299,"*"))</f>
        <v>*</v>
      </c>
      <c r="I299" s="18">
        <v>0</v>
      </c>
      <c r="J299" s="18">
        <v>0</v>
      </c>
      <c r="K299" s="18" t="str">
        <f>IF('5 б'!C34="м",L299,IF('5 б'!C34="ж",M299,"*"))</f>
        <v>*</v>
      </c>
      <c r="L299" s="18">
        <v>0</v>
      </c>
      <c r="M299" s="18">
        <v>0</v>
      </c>
      <c r="N299" s="18" t="str">
        <f>IF('5 б'!C34="м",O299,IF('5 б'!C34="ж",P299,"*"))</f>
        <v>*</v>
      </c>
      <c r="O299" s="18">
        <v>0</v>
      </c>
      <c r="P299" s="18">
        <v>0</v>
      </c>
      <c r="Q299" s="18" t="str">
        <f>IF('5 б'!C34="м",R299,IF('5 б'!C34="ж",S299,"*"))</f>
        <v>*</v>
      </c>
      <c r="R299" s="18">
        <v>0</v>
      </c>
      <c r="S299" s="18">
        <v>0</v>
      </c>
      <c r="T299" s="18" t="str">
        <f>IF('5 б'!C34="м",U299,IF('5 б'!C34="ж",V299,"*"))</f>
        <v>*</v>
      </c>
      <c r="U299" s="18">
        <f>IF(S34=0,0,IF(S34&gt;12.8,0,IF(S34&lt;7.8,70,LOOKUP(S34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9" s="18">
        <f>IF(S34=0,0,IF(S34&gt;13.8,0,IF(S34&lt;8.2,70,LOOKUP(S34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9" s="18" t="str">
        <f>IF('5 б'!C34="м",X299,IF('5 б'!C34="ж",Y299,"*"))</f>
        <v>*</v>
      </c>
      <c r="X299" s="18">
        <f>IF(S34=0,0,IF(S34&gt;12.2,0,IF(S34&lt;7.6,70,LOOKUP(S34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9" s="18">
        <f>IF(S34=0,0,IF(S34&gt;13.3,0,IF(S34&lt;8,70,LOOKUP(S34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9" s="18" t="str">
        <f>IF('5 б'!C34="м",AA299,IF('5 б'!C34="ж",AB299,"*"))</f>
        <v>*</v>
      </c>
      <c r="AA299" s="18">
        <f>IF(S34=0,0,IF(S34&gt;11.8,0,IF(S34&lt;7.4,70,LOOKUP(S34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9" s="18">
        <f>IF(S34=0,0,IF(S34&gt;12.9,0,IF(S34&lt;7.8,70,LOOKUP(S34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9" s="18" t="str">
        <f>IF('5 б'!C34="м",AD299,IF('5 б'!C34="ж",AE299,"*"))</f>
        <v>*</v>
      </c>
      <c r="AD299" s="18">
        <f>IF(S34=0,0,IF(S34&gt;11.5,0,IF(S34&lt;7.2,70,LOOKUP(S34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9" s="18">
        <f>IF(S34=0,0,IF(S34&gt;12.9,0,IF(S34&lt;7.8,70,LOOKUP(S34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9" s="18" t="str">
        <f>IF('5 б'!C34="м",AG299,IF('5 б'!C34="ж",AH299,"*"))</f>
        <v>*</v>
      </c>
      <c r="AG299" s="18">
        <f>IF(S34=0,0,IF(S34&gt;11.2,0,IF(S34&lt;7.1,70,LOOKUP(S34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9" s="18">
        <f>IF(S34=0,0,IF(S34&gt;12.7,0,IF(S34&lt;7.7,70,LOOKUP(S34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9" s="18" t="str">
        <f>IF('5 б'!C34="м",AJ299,IF('5 б'!C34="ж",AK299,"*"))</f>
        <v>*</v>
      </c>
      <c r="AJ299" s="18">
        <f>IF(S34=0,0,IF(S34&gt;11,0,IF(S34&lt;7,70,LOOKUP(S34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9" s="18">
        <f>IF(S34=0,0,IF(S34&gt;12.7,0,IF(S34&lt;7.7,70,LOOKUP(S34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9" s="18" t="str">
        <f t="shared" si="88"/>
        <v>*</v>
      </c>
    </row>
    <row r="300" spans="3:38" ht="12.75" hidden="1" x14ac:dyDescent="0.2">
      <c r="C300" s="15"/>
      <c r="D300" s="16"/>
      <c r="E300" s="18" t="str">
        <f>IF('5 б'!C35="м",F300,IF('5 б'!C35="ж",G300,"*"))</f>
        <v>*</v>
      </c>
      <c r="F300" s="18">
        <v>0</v>
      </c>
      <c r="G300" s="18">
        <v>0</v>
      </c>
      <c r="H300" s="18" t="str">
        <f>IF('5 б'!C35="м",I300,IF('5 б'!C35="ж",J300,"*"))</f>
        <v>*</v>
      </c>
      <c r="I300" s="18">
        <v>0</v>
      </c>
      <c r="J300" s="18">
        <v>0</v>
      </c>
      <c r="K300" s="18" t="str">
        <f>IF('5 б'!C35="м",L300,IF('5 б'!C35="ж",M300,"*"))</f>
        <v>*</v>
      </c>
      <c r="L300" s="18">
        <v>0</v>
      </c>
      <c r="M300" s="18">
        <v>0</v>
      </c>
      <c r="N300" s="18" t="str">
        <f>IF('5 б'!C35="м",O300,IF('5 б'!C35="ж",P300,"*"))</f>
        <v>*</v>
      </c>
      <c r="O300" s="18">
        <v>0</v>
      </c>
      <c r="P300" s="18">
        <v>0</v>
      </c>
      <c r="Q300" s="18" t="str">
        <f>IF('5 б'!C35="м",R300,IF('5 б'!C35="ж",S300,"*"))</f>
        <v>*</v>
      </c>
      <c r="R300" s="18">
        <v>0</v>
      </c>
      <c r="S300" s="18">
        <v>0</v>
      </c>
      <c r="T300" s="18" t="str">
        <f>IF('5 б'!C35="м",U300,IF('5 б'!C35="ж",V300,"*"))</f>
        <v>*</v>
      </c>
      <c r="U300" s="18">
        <f>IF(S35=0,0,IF(S35&gt;12.8,0,IF(S35&lt;7.8,70,LOOKUP(S35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0" s="18">
        <f>IF(S35=0,0,IF(S35&gt;13.8,0,IF(S35&lt;8.2,70,LOOKUP(S35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0" s="18" t="str">
        <f>IF('5 б'!C35="м",X300,IF('5 б'!C35="ж",Y300,"*"))</f>
        <v>*</v>
      </c>
      <c r="X300" s="18">
        <f>IF(S35=0,0,IF(S35&gt;12.2,0,IF(S35&lt;7.6,70,LOOKUP(S35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0" s="18">
        <f>IF(S35=0,0,IF(S35&gt;13.3,0,IF(S35&lt;8,70,LOOKUP(S35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0" s="18" t="str">
        <f>IF('5 б'!C35="м",AA300,IF('5 б'!C35="ж",AB300,"*"))</f>
        <v>*</v>
      </c>
      <c r="AA300" s="18">
        <f>IF(S35=0,0,IF(S35&gt;11.8,0,IF(S35&lt;7.4,70,LOOKUP(S35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0" s="18">
        <f>IF(S35=0,0,IF(S35&gt;12.9,0,IF(S35&lt;7.8,70,LOOKUP(S35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0" s="18" t="str">
        <f>IF('5 б'!C35="м",AD300,IF('5 б'!C35="ж",AE300,"*"))</f>
        <v>*</v>
      </c>
      <c r="AD300" s="18">
        <f>IF(S35=0,0,IF(S35&gt;11.5,0,IF(S35&lt;7.2,70,LOOKUP(S35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0" s="18">
        <f>IF(S35=0,0,IF(S35&gt;12.9,0,IF(S35&lt;7.8,70,LOOKUP(S35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0" s="18" t="str">
        <f>IF('5 б'!C35="м",AG300,IF('5 б'!C35="ж",AH300,"*"))</f>
        <v>*</v>
      </c>
      <c r="AG300" s="18">
        <f>IF(S35=0,0,IF(S35&gt;11.2,0,IF(S35&lt;7.1,70,LOOKUP(S35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0" s="18">
        <f>IF(S35=0,0,IF(S35&gt;12.7,0,IF(S35&lt;7.7,70,LOOKUP(S35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0" s="18" t="str">
        <f>IF('5 б'!C35="м",AJ300,IF('5 б'!C35="ж",AK300,"*"))</f>
        <v>*</v>
      </c>
      <c r="AJ300" s="18">
        <f>IF(S35=0,0,IF(S35&gt;11,0,IF(S35&lt;7,70,LOOKUP(S35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0" s="18">
        <f>IF(S35=0,0,IF(S35&gt;12.7,0,IF(S35&lt;7.7,70,LOOKUP(S35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0" s="18" t="str">
        <f t="shared" si="88"/>
        <v>*</v>
      </c>
    </row>
    <row r="301" spans="3:38" ht="12.75" hidden="1" x14ac:dyDescent="0.2">
      <c r="C301" s="15"/>
      <c r="D301" s="16"/>
      <c r="E301" s="18" t="str">
        <f>IF('5 б'!C36="м",F301,IF('5 б'!C36="ж",G301,"*"))</f>
        <v>*</v>
      </c>
      <c r="F301" s="18">
        <v>0</v>
      </c>
      <c r="G301" s="18">
        <v>0</v>
      </c>
      <c r="H301" s="18" t="str">
        <f>IF('5 б'!C36="м",I301,IF('5 б'!C36="ж",J301,"*"))</f>
        <v>*</v>
      </c>
      <c r="I301" s="18">
        <v>0</v>
      </c>
      <c r="J301" s="18">
        <v>0</v>
      </c>
      <c r="K301" s="18" t="str">
        <f>IF('5 б'!C36="м",L301,IF('5 б'!C36="ж",M301,"*"))</f>
        <v>*</v>
      </c>
      <c r="L301" s="18">
        <v>0</v>
      </c>
      <c r="M301" s="18">
        <v>0</v>
      </c>
      <c r="N301" s="18" t="str">
        <f>IF('5 б'!C36="м",O301,IF('5 б'!C36="ж",P301,"*"))</f>
        <v>*</v>
      </c>
      <c r="O301" s="18">
        <v>0</v>
      </c>
      <c r="P301" s="18">
        <v>0</v>
      </c>
      <c r="Q301" s="18" t="str">
        <f>IF('5 б'!C36="м",R301,IF('5 б'!C36="ж",S301,"*"))</f>
        <v>*</v>
      </c>
      <c r="R301" s="18">
        <v>0</v>
      </c>
      <c r="S301" s="18">
        <v>0</v>
      </c>
      <c r="T301" s="18" t="str">
        <f>IF('5 б'!C36="м",U301,IF('5 б'!C36="ж",V301,"*"))</f>
        <v>*</v>
      </c>
      <c r="U301" s="18">
        <f>IF(S36=0,0,IF(S36&gt;12.8,0,IF(S36&lt;7.8,70,LOOKUP(S36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1" s="18">
        <f>IF(S36=0,0,IF(S36&gt;13.8,0,IF(S36&lt;8.2,70,LOOKUP(S36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1" s="18" t="str">
        <f>IF('5 б'!C36="м",X301,IF('5 б'!C36="ж",Y301,"*"))</f>
        <v>*</v>
      </c>
      <c r="X301" s="18">
        <f>IF(S36=0,0,IF(S36&gt;12.2,0,IF(S36&lt;7.6,70,LOOKUP(S36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1" s="18">
        <f>IF(S36=0,0,IF(S36&gt;13.3,0,IF(S36&lt;8,70,LOOKUP(S36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1" s="18" t="str">
        <f>IF('5 б'!C36="м",AA301,IF('5 б'!C36="ж",AB301,"*"))</f>
        <v>*</v>
      </c>
      <c r="AA301" s="18">
        <f>IF(S36=0,0,IF(S36&gt;11.8,0,IF(S36&lt;7.4,70,LOOKUP(S36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1" s="18">
        <f>IF(S36=0,0,IF(S36&gt;12.9,0,IF(S36&lt;7.8,70,LOOKUP(S36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1" s="18" t="str">
        <f>IF('5 б'!C36="м",AD301,IF('5 б'!C36="ж",AE301,"*"))</f>
        <v>*</v>
      </c>
      <c r="AD301" s="18">
        <f>IF(S36=0,0,IF(S36&gt;11.5,0,IF(S36&lt;7.2,70,LOOKUP(S36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1" s="18">
        <f>IF(S36=0,0,IF(S36&gt;12.9,0,IF(S36&lt;7.8,70,LOOKUP(S36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1" s="18" t="str">
        <f>IF('5 б'!C36="м",AG301,IF('5 б'!C36="ж",AH301,"*"))</f>
        <v>*</v>
      </c>
      <c r="AG301" s="18">
        <f>IF(S36=0,0,IF(S36&gt;11.2,0,IF(S36&lt;7.1,70,LOOKUP(S36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1" s="18">
        <f>IF(S36=0,0,IF(S36&gt;12.7,0,IF(S36&lt;7.7,70,LOOKUP(S36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1" s="18" t="str">
        <f>IF('5 б'!C36="м",AJ301,IF('5 б'!C36="ж",AK301,"*"))</f>
        <v>*</v>
      </c>
      <c r="AJ301" s="18">
        <f>IF(S36=0,0,IF(S36&gt;11,0,IF(S36&lt;7,70,LOOKUP(S36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1" s="18">
        <f>IF(S36=0,0,IF(S36&gt;12.7,0,IF(S36&lt;7.7,70,LOOKUP(S36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1" s="18" t="str">
        <f t="shared" si="88"/>
        <v>*</v>
      </c>
    </row>
    <row r="302" spans="3:38" ht="12.75" hidden="1" x14ac:dyDescent="0.2">
      <c r="C302" s="15"/>
      <c r="D302" s="16"/>
      <c r="E302" s="18" t="str">
        <f>IF('5 б'!C37="м",F302,IF('5 б'!C37="ж",G302,"*"))</f>
        <v>*</v>
      </c>
      <c r="F302" s="18">
        <v>0</v>
      </c>
      <c r="G302" s="18">
        <v>0</v>
      </c>
      <c r="H302" s="18" t="str">
        <f>IF('5 б'!C37="м",I302,IF('5 б'!C37="ж",J302,"*"))</f>
        <v>*</v>
      </c>
      <c r="I302" s="18">
        <v>0</v>
      </c>
      <c r="J302" s="18">
        <v>0</v>
      </c>
      <c r="K302" s="18" t="str">
        <f>IF('5 б'!C37="м",L302,IF('5 б'!C37="ж",M302,"*"))</f>
        <v>*</v>
      </c>
      <c r="L302" s="18">
        <v>0</v>
      </c>
      <c r="M302" s="18">
        <v>0</v>
      </c>
      <c r="N302" s="18" t="str">
        <f>IF('5 б'!C37="м",O302,IF('5 б'!C37="ж",P302,"*"))</f>
        <v>*</v>
      </c>
      <c r="O302" s="18">
        <v>0</v>
      </c>
      <c r="P302" s="18">
        <v>0</v>
      </c>
      <c r="Q302" s="18" t="str">
        <f>IF('5 б'!C37="м",R302,IF('5 б'!C37="ж",S302,"*"))</f>
        <v>*</v>
      </c>
      <c r="R302" s="18">
        <v>0</v>
      </c>
      <c r="S302" s="18">
        <v>0</v>
      </c>
      <c r="T302" s="18" t="str">
        <f>IF('5 б'!C37="м",U302,IF('5 б'!C37="ж",V302,"*"))</f>
        <v>*</v>
      </c>
      <c r="U302" s="18">
        <f>IF(S37=0,0,IF(S37&gt;12.8,0,IF(S37&lt;7.8,70,LOOKUP(S37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2" s="18">
        <f>IF(S37=0,0,IF(S37&gt;13.8,0,IF(S37&lt;8.2,70,LOOKUP(S37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2" s="18" t="str">
        <f>IF('5 б'!C37="м",X302,IF('5 б'!C37="ж",Y302,"*"))</f>
        <v>*</v>
      </c>
      <c r="X302" s="18">
        <f>IF(S37=0,0,IF(S37&gt;12.2,0,IF(S37&lt;7.6,70,LOOKUP(S37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2" s="18">
        <f>IF(S37=0,0,IF(S37&gt;13.3,0,IF(S37&lt;8,70,LOOKUP(S37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2" s="18" t="str">
        <f>IF('5 б'!C37="м",AA302,IF('5 б'!C37="ж",AB302,"*"))</f>
        <v>*</v>
      </c>
      <c r="AA302" s="18">
        <f>IF(S37=0,0,IF(S37&gt;11.8,0,IF(S37&lt;7.4,70,LOOKUP(S37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2" s="18">
        <f>IF(S37=0,0,IF(S37&gt;12.9,0,IF(S37&lt;7.8,70,LOOKUP(S37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2" s="18" t="str">
        <f>IF('5 б'!C37="м",AD302,IF('5 б'!C37="ж",AE302,"*"))</f>
        <v>*</v>
      </c>
      <c r="AD302" s="18">
        <f>IF(S37=0,0,IF(S37&gt;11.5,0,IF(S37&lt;7.2,70,LOOKUP(S37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2" s="18">
        <f>IF(S37=0,0,IF(S37&gt;12.9,0,IF(S37&lt;7.8,70,LOOKUP(S37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2" s="18" t="str">
        <f>IF('5 б'!C37="м",AG302,IF('5 б'!C37="ж",AH302,"*"))</f>
        <v>*</v>
      </c>
      <c r="AG302" s="18">
        <f>IF(S37=0,0,IF(S37&gt;11.2,0,IF(S37&lt;7.1,70,LOOKUP(S37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2" s="18">
        <f>IF(S37=0,0,IF(S37&gt;12.7,0,IF(S37&lt;7.7,70,LOOKUP(S37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2" s="18" t="str">
        <f>IF('5 б'!C37="м",AJ302,IF('5 б'!C37="ж",AK302,"*"))</f>
        <v>*</v>
      </c>
      <c r="AJ302" s="18">
        <f>IF(S37=0,0,IF(S37&gt;11,0,IF(S37&lt;7,70,LOOKUP(S37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2" s="18">
        <f>IF(S37=0,0,IF(S37&gt;12.7,0,IF(S37&lt;7.7,70,LOOKUP(S37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2" s="18" t="str">
        <f t="shared" si="88"/>
        <v>*</v>
      </c>
    </row>
    <row r="303" spans="3:38" ht="12.75" hidden="1" x14ac:dyDescent="0.2">
      <c r="C303" s="15"/>
      <c r="D303" s="16"/>
      <c r="E303" s="18" t="str">
        <f>IF('5 б'!C38="м",F303,IF('5 б'!C38="ж",G303,"*"))</f>
        <v>*</v>
      </c>
      <c r="F303" s="18">
        <v>0</v>
      </c>
      <c r="G303" s="18">
        <v>0</v>
      </c>
      <c r="H303" s="18" t="str">
        <f>IF('5 б'!C38="м",I303,IF('5 б'!C38="ж",J303,"*"))</f>
        <v>*</v>
      </c>
      <c r="I303" s="18">
        <v>0</v>
      </c>
      <c r="J303" s="18">
        <v>0</v>
      </c>
      <c r="K303" s="18" t="str">
        <f>IF('5 б'!C38="м",L303,IF('5 б'!C38="ж",M303,"*"))</f>
        <v>*</v>
      </c>
      <c r="L303" s="18">
        <v>0</v>
      </c>
      <c r="M303" s="18">
        <v>0</v>
      </c>
      <c r="N303" s="18" t="str">
        <f>IF('5 б'!C38="м",O303,IF('5 б'!C38="ж",P303,"*"))</f>
        <v>*</v>
      </c>
      <c r="O303" s="18">
        <v>0</v>
      </c>
      <c r="P303" s="18">
        <v>0</v>
      </c>
      <c r="Q303" s="18" t="str">
        <f>IF('5 б'!C38="м",R303,IF('5 б'!C38="ж",S303,"*"))</f>
        <v>*</v>
      </c>
      <c r="R303" s="18">
        <v>0</v>
      </c>
      <c r="S303" s="18">
        <v>0</v>
      </c>
      <c r="T303" s="18" t="str">
        <f>IF('5 б'!C38="м",U303,IF('5 б'!C38="ж",V303,"*"))</f>
        <v>*</v>
      </c>
      <c r="U303" s="18">
        <f>IF(S38=0,0,IF(S38&gt;12.8,0,IF(S38&lt;7.8,70,LOOKUP(S38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3" s="18">
        <f>IF(S38=0,0,IF(S38&gt;13.8,0,IF(S38&lt;8.2,70,LOOKUP(S38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3" s="18" t="str">
        <f>IF('5 б'!C38="м",X303,IF('5 б'!C38="ж",Y303,"*"))</f>
        <v>*</v>
      </c>
      <c r="X303" s="18">
        <f>IF(S38=0,0,IF(S38&gt;12.2,0,IF(S38&lt;7.6,70,LOOKUP(S38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3" s="18">
        <f>IF(S38=0,0,IF(S38&gt;13.3,0,IF(S38&lt;8,70,LOOKUP(S38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3" s="18" t="str">
        <f>IF('5 б'!C38="м",AA303,IF('5 б'!C38="ж",AB303,"*"))</f>
        <v>*</v>
      </c>
      <c r="AA303" s="18">
        <f>IF(S38=0,0,IF(S38&gt;11.8,0,IF(S38&lt;7.4,70,LOOKUP(S38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3" s="18">
        <f>IF(S38=0,0,IF(S38&gt;12.9,0,IF(S38&lt;7.8,70,LOOKUP(S38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3" s="18" t="str">
        <f>IF('5 б'!C38="м",AD303,IF('5 б'!C38="ж",AE303,"*"))</f>
        <v>*</v>
      </c>
      <c r="AD303" s="18">
        <f>IF(S38=0,0,IF(S38&gt;11.5,0,IF(S38&lt;7.2,70,LOOKUP(S38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3" s="18">
        <f>IF(S38=0,0,IF(S38&gt;12.9,0,IF(S38&lt;7.8,70,LOOKUP(S38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3" s="18" t="str">
        <f>IF('5 б'!C38="м",AG303,IF('5 б'!C38="ж",AH303,"*"))</f>
        <v>*</v>
      </c>
      <c r="AG303" s="18">
        <f>IF(S38=0,0,IF(S38&gt;11.2,0,IF(S38&lt;7.1,70,LOOKUP(S38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3" s="18">
        <f>IF(S38=0,0,IF(S38&gt;12.7,0,IF(S38&lt;7.7,70,LOOKUP(S38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3" s="18" t="str">
        <f>IF('5 б'!C38="м",AJ303,IF('5 б'!C38="ж",AK303,"*"))</f>
        <v>*</v>
      </c>
      <c r="AJ303" s="18">
        <f>IF(S38=0,0,IF(S38&gt;11,0,IF(S38&lt;7,70,LOOKUP(S38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3" s="18">
        <f>IF(S38=0,0,IF(S38&gt;12.7,0,IF(S38&lt;7.7,70,LOOKUP(S38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3" s="18" t="str">
        <f t="shared" si="88"/>
        <v>*</v>
      </c>
    </row>
    <row r="304" spans="3:38" ht="12.75" hidden="1" x14ac:dyDescent="0.2">
      <c r="C304" s="15"/>
      <c r="D304" s="16"/>
      <c r="E304" s="18" t="str">
        <f>IF('5 б'!C39="м",F304,IF('5 б'!C39="ж",G304,"*"))</f>
        <v>*</v>
      </c>
      <c r="F304" s="18">
        <v>0</v>
      </c>
      <c r="G304" s="18">
        <v>0</v>
      </c>
      <c r="H304" s="18" t="str">
        <f>IF('5 б'!C39="м",I304,IF('5 б'!C39="ж",J304,"*"))</f>
        <v>*</v>
      </c>
      <c r="I304" s="18">
        <v>0</v>
      </c>
      <c r="J304" s="18">
        <v>0</v>
      </c>
      <c r="K304" s="18" t="str">
        <f>IF('5 б'!C39="м",L304,IF('5 б'!C39="ж",M304,"*"))</f>
        <v>*</v>
      </c>
      <c r="L304" s="18">
        <v>0</v>
      </c>
      <c r="M304" s="18">
        <v>0</v>
      </c>
      <c r="N304" s="18" t="str">
        <f>IF('5 б'!C39="м",O304,IF('5 б'!C39="ж",P304,"*"))</f>
        <v>*</v>
      </c>
      <c r="O304" s="18">
        <v>0</v>
      </c>
      <c r="P304" s="18">
        <v>0</v>
      </c>
      <c r="Q304" s="18" t="str">
        <f>IF('5 б'!C39="м",R304,IF('5 б'!C39="ж",S304,"*"))</f>
        <v>*</v>
      </c>
      <c r="R304" s="18">
        <v>0</v>
      </c>
      <c r="S304" s="18">
        <v>0</v>
      </c>
      <c r="T304" s="18" t="str">
        <f>IF('5 б'!C39="м",U304,IF('5 б'!C39="ж",V304,"*"))</f>
        <v>*</v>
      </c>
      <c r="U304" s="18">
        <f>IF(S39=0,0,IF(S39&gt;12.8,0,IF(S39&lt;7.8,70,LOOKUP(S39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4" s="18">
        <f>IF(S39=0,0,IF(S39&gt;13.8,0,IF(S39&lt;8.2,70,LOOKUP(S39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4" s="18" t="str">
        <f>IF('5 б'!C39="м",X304,IF('5 б'!C39="ж",Y304,"*"))</f>
        <v>*</v>
      </c>
      <c r="X304" s="18">
        <f>IF(S39=0,0,IF(S39&gt;12.2,0,IF(S39&lt;7.6,70,LOOKUP(S39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4" s="18">
        <f>IF(S39=0,0,IF(S39&gt;13.3,0,IF(S39&lt;8,70,LOOKUP(S39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4" s="18" t="str">
        <f>IF('5 б'!C39="м",AA304,IF('5 б'!C39="ж",AB304,"*"))</f>
        <v>*</v>
      </c>
      <c r="AA304" s="18">
        <f>IF(S39=0,0,IF(S39&gt;11.8,0,IF(S39&lt;7.4,70,LOOKUP(S39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4" s="18">
        <f>IF(S39=0,0,IF(S39&gt;12.9,0,IF(S39&lt;7.8,70,LOOKUP(S39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4" s="18" t="str">
        <f>IF('5 б'!C39="м",AD304,IF('5 б'!C39="ж",AE304,"*"))</f>
        <v>*</v>
      </c>
      <c r="AD304" s="18">
        <f>IF(S39=0,0,IF(S39&gt;11.5,0,IF(S39&lt;7.2,70,LOOKUP(S39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4" s="18">
        <f>IF(S39=0,0,IF(S39&gt;12.9,0,IF(S39&lt;7.8,70,LOOKUP(S39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4" s="18" t="str">
        <f>IF('5 б'!C39="м",AG304,IF('5 б'!C39="ж",AH304,"*"))</f>
        <v>*</v>
      </c>
      <c r="AG304" s="18">
        <f>IF(S39=0,0,IF(S39&gt;11.2,0,IF(S39&lt;7.1,70,LOOKUP(S39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4" s="18">
        <f>IF(S39=0,0,IF(S39&gt;12.7,0,IF(S39&lt;7.7,70,LOOKUP(S39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4" s="18" t="str">
        <f>IF('5 б'!C39="м",AJ304,IF('5 б'!C39="ж",AK304,"*"))</f>
        <v>*</v>
      </c>
      <c r="AJ304" s="18">
        <f>IF(S39=0,0,IF(S39&gt;11,0,IF(S39&lt;7,70,LOOKUP(S39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4" s="18">
        <f>IF(S39=0,0,IF(S39&gt;12.7,0,IF(S39&lt;7.7,70,LOOKUP(S39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4" s="18" t="str">
        <f t="shared" si="88"/>
        <v>*</v>
      </c>
    </row>
    <row r="305" spans="3:38" ht="12.75" hidden="1" x14ac:dyDescent="0.2">
      <c r="C305" s="15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</row>
    <row r="306" spans="3:38" ht="12.75" hidden="1" x14ac:dyDescent="0.2">
      <c r="C306" s="15"/>
      <c r="D306" s="16"/>
      <c r="E306" s="16" t="s">
        <v>30</v>
      </c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</row>
    <row r="307" spans="3:38" ht="12.75" hidden="1" x14ac:dyDescent="0.2">
      <c r="C307" s="15"/>
      <c r="D307" s="16"/>
      <c r="E307" s="16">
        <v>7</v>
      </c>
      <c r="F307" s="16">
        <v>7</v>
      </c>
      <c r="G307" s="16">
        <v>7</v>
      </c>
      <c r="H307" s="16">
        <v>8</v>
      </c>
      <c r="I307" s="16">
        <v>8</v>
      </c>
      <c r="J307" s="16">
        <v>8</v>
      </c>
      <c r="K307" s="16">
        <v>9</v>
      </c>
      <c r="L307" s="16">
        <v>9</v>
      </c>
      <c r="M307" s="16">
        <v>9</v>
      </c>
      <c r="N307" s="16">
        <v>10</v>
      </c>
      <c r="O307" s="16">
        <v>10</v>
      </c>
      <c r="P307" s="16">
        <v>10</v>
      </c>
      <c r="Q307" s="16">
        <v>11</v>
      </c>
      <c r="R307" s="16">
        <v>11</v>
      </c>
      <c r="S307" s="16">
        <v>11</v>
      </c>
      <c r="T307" s="16">
        <v>12</v>
      </c>
      <c r="U307" s="16">
        <v>12</v>
      </c>
      <c r="V307" s="16">
        <v>12</v>
      </c>
      <c r="W307" s="16">
        <v>13</v>
      </c>
      <c r="X307" s="16">
        <v>13</v>
      </c>
      <c r="Y307" s="16">
        <v>13</v>
      </c>
      <c r="Z307" s="16">
        <v>14</v>
      </c>
      <c r="AA307" s="16">
        <v>14</v>
      </c>
      <c r="AB307" s="16">
        <v>14</v>
      </c>
      <c r="AC307" s="16">
        <v>15</v>
      </c>
      <c r="AD307" s="16">
        <v>15</v>
      </c>
      <c r="AE307" s="16">
        <v>15</v>
      </c>
      <c r="AF307" s="16">
        <v>16</v>
      </c>
      <c r="AG307" s="16">
        <v>16</v>
      </c>
      <c r="AH307" s="16">
        <v>16</v>
      </c>
      <c r="AI307" s="16">
        <v>17</v>
      </c>
      <c r="AJ307" s="16">
        <v>17</v>
      </c>
      <c r="AK307" s="16">
        <v>17</v>
      </c>
      <c r="AL307" s="16"/>
    </row>
    <row r="308" spans="3:38" ht="12.75" hidden="1" x14ac:dyDescent="0.2">
      <c r="C308" s="15"/>
      <c r="D308" s="16"/>
      <c r="E308" s="18">
        <f>IF('5 б'!C10="м",F308,IF('5 б'!C10="ж",G308,"*"))</f>
        <v>0</v>
      </c>
      <c r="F308" s="18">
        <v>0</v>
      </c>
      <c r="G308" s="18">
        <v>0</v>
      </c>
      <c r="H308" s="18">
        <f>IF('5 б'!C10="м",I308,IF('5 б'!C10="ж",J308,"*"))</f>
        <v>0</v>
      </c>
      <c r="I308" s="18">
        <v>0</v>
      </c>
      <c r="J308" s="18">
        <v>0</v>
      </c>
      <c r="K308" s="18">
        <f>IF('5 б'!C10="м",L308,IF('5 б'!C10="ж",M308,"*"))</f>
        <v>0</v>
      </c>
      <c r="L308" s="18">
        <v>0</v>
      </c>
      <c r="M308" s="18">
        <v>0</v>
      </c>
      <c r="N308" s="18">
        <f>IF('5 б'!C10="м",O308,IF('5 б'!C10="ж",P308,"*"))</f>
        <v>0</v>
      </c>
      <c r="O308" s="18">
        <v>0</v>
      </c>
      <c r="P308" s="18">
        <v>0</v>
      </c>
      <c r="Q308" s="18">
        <f>IF('5 б'!C10="м",R308,IF('5 б'!C10="ж",S308,"*"))</f>
        <v>0</v>
      </c>
      <c r="R308" s="18">
        <v>0</v>
      </c>
      <c r="S308" s="18">
        <v>0</v>
      </c>
      <c r="T308" s="18">
        <f>IF('5 б'!C10="м",U308,IF('5 б'!C10="ж",V308,"*"))</f>
        <v>0</v>
      </c>
      <c r="U308" s="18">
        <v>0</v>
      </c>
      <c r="V308" s="18">
        <v>0</v>
      </c>
      <c r="W308" s="18">
        <f>IF('5 б'!C10="м",X308,IF('5 б'!C10="ж",Y308,"*"))</f>
        <v>0</v>
      </c>
      <c r="X308" s="18">
        <v>0</v>
      </c>
      <c r="Y308" s="18">
        <v>0</v>
      </c>
      <c r="Z308" s="18">
        <f>IF('5 б'!C10="м",AA308,IF('5 б'!C10="ж",AB308,"*"))</f>
        <v>0</v>
      </c>
      <c r="AA308" s="18">
        <v>0</v>
      </c>
      <c r="AB308" s="18">
        <v>0</v>
      </c>
      <c r="AC308" s="18">
        <f>IF('5 б'!C10="м",AD308,IF('5 б'!C10="ж",AE308,"*"))</f>
        <v>0</v>
      </c>
      <c r="AD308" s="18">
        <f>IF(U10=0,0,IF(U10&gt;19.9,0,IF(U10&lt;11.4,70,LOOKUP(U10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08" s="18">
        <f>IF(U10=0,0,IF(U10&gt;22.6,0,IF(U10&lt;12.6,70,LOOKUP(U10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08" s="18">
        <f>IF('5 б'!C10="м",AG308,IF('5 б'!C10="ж",AH308,"*"))</f>
        <v>0</v>
      </c>
      <c r="AG308" s="18">
        <f>IF(U10=0,0,IF(U10&gt;19,0,IF(U10&lt;11.2,70,LOOKUP(U10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08" s="18">
        <f>IF(U10=0,0,IF(U10&gt;22,0,IF(U10&lt;12.2,70,LOOKUP(U10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08" s="18">
        <f>IF('5 б'!C10="м",AJ308,IF('5 б'!C10="ж",AK308,"*"))</f>
        <v>0</v>
      </c>
      <c r="AJ308" s="18">
        <f>IF(U10=0,0,IF(U10&gt;18,0,IF(U10&lt;11,70,LOOKUP(U10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08" s="18">
        <f>IF(U10=0,0,IF(U10&gt;22,0,IF(U10&lt;12.2,70,LOOKUP(U10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08" s="18">
        <f>IF(C10&gt;=17,AI308,"*")</f>
        <v>0</v>
      </c>
    </row>
    <row r="309" spans="3:38" ht="12.75" hidden="1" x14ac:dyDescent="0.2">
      <c r="C309" s="15"/>
      <c r="D309" s="16"/>
      <c r="E309" s="18">
        <f>IF('5 б'!C11="м",F309,IF('5 б'!C11="ж",G309,"*"))</f>
        <v>0</v>
      </c>
      <c r="F309" s="18">
        <v>0</v>
      </c>
      <c r="G309" s="18">
        <v>0</v>
      </c>
      <c r="H309" s="18">
        <f>IF('5 б'!C11="м",I309,IF('5 б'!C11="ж",J309,"*"))</f>
        <v>0</v>
      </c>
      <c r="I309" s="18">
        <v>0</v>
      </c>
      <c r="J309" s="18">
        <v>0</v>
      </c>
      <c r="K309" s="18">
        <f>IF('5 б'!C11="м",L309,IF('5 б'!C11="ж",M309,"*"))</f>
        <v>0</v>
      </c>
      <c r="L309" s="18">
        <v>0</v>
      </c>
      <c r="M309" s="18">
        <v>0</v>
      </c>
      <c r="N309" s="18">
        <f>IF('5 б'!C11="м",O309,IF('5 б'!C11="ж",P309,"*"))</f>
        <v>0</v>
      </c>
      <c r="O309" s="18">
        <v>0</v>
      </c>
      <c r="P309" s="18">
        <v>0</v>
      </c>
      <c r="Q309" s="18">
        <f>IF('5 б'!C11="м",R309,IF('5 б'!C11="ж",S309,"*"))</f>
        <v>0</v>
      </c>
      <c r="R309" s="18">
        <v>0</v>
      </c>
      <c r="S309" s="18">
        <v>0</v>
      </c>
      <c r="T309" s="18">
        <f>IF('5 б'!C11="м",U309,IF('5 б'!C11="ж",V309,"*"))</f>
        <v>0</v>
      </c>
      <c r="U309" s="18">
        <v>0</v>
      </c>
      <c r="V309" s="18">
        <v>0</v>
      </c>
      <c r="W309" s="18">
        <f>IF('5 б'!C11="м",X309,IF('5 б'!C11="ж",Y309,"*"))</f>
        <v>0</v>
      </c>
      <c r="X309" s="18">
        <v>0</v>
      </c>
      <c r="Y309" s="18">
        <v>0</v>
      </c>
      <c r="Z309" s="18">
        <f>IF('5 б'!C11="м",AA309,IF('5 б'!C11="ж",AB309,"*"))</f>
        <v>0</v>
      </c>
      <c r="AA309" s="18">
        <v>0</v>
      </c>
      <c r="AB309" s="18">
        <v>0</v>
      </c>
      <c r="AC309" s="18">
        <f>IF('5 б'!C11="м",AD309,IF('5 б'!C11="ж",AE309,"*"))</f>
        <v>0</v>
      </c>
      <c r="AD309" s="18">
        <f>IF(U11=0,0,IF(U11&gt;19.9,0,IF(U11&lt;11.4,70,LOOKUP(U11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09" s="18">
        <f>IF(U11=0,0,IF(U11&gt;22.6,0,IF(U11&lt;12.6,70,LOOKUP(U11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09" s="18">
        <f>IF('5 б'!C11="м",AG309,IF('5 б'!C11="ж",AH309,"*"))</f>
        <v>0</v>
      </c>
      <c r="AG309" s="18">
        <f>IF(U11=0,0,IF(U11&gt;19,0,IF(U11&lt;11.2,70,LOOKUP(U11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09" s="18">
        <f>IF(U11=0,0,IF(U11&gt;22,0,IF(U11&lt;12.2,70,LOOKUP(U11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09" s="18">
        <f>IF('5 б'!C11="м",AJ309,IF('5 б'!C11="ж",AK309,"*"))</f>
        <v>0</v>
      </c>
      <c r="AJ309" s="18">
        <f>IF(U11=0,0,IF(U11&gt;18,0,IF(U11&lt;11,70,LOOKUP(U11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09" s="18">
        <f>IF(U11=0,0,IF(U11&gt;22,0,IF(U11&lt;12.2,70,LOOKUP(U11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09" s="18">
        <f t="shared" ref="AL309:AL337" si="89">IF(C11&gt;=17,AI309,"*")</f>
        <v>0</v>
      </c>
    </row>
    <row r="310" spans="3:38" ht="12.75" hidden="1" x14ac:dyDescent="0.2">
      <c r="C310" s="15"/>
      <c r="D310" s="16"/>
      <c r="E310" s="18">
        <f>IF('5 б'!C12="м",F310,IF('5 б'!C12="ж",G310,"*"))</f>
        <v>0</v>
      </c>
      <c r="F310" s="18">
        <v>0</v>
      </c>
      <c r="G310" s="18">
        <v>0</v>
      </c>
      <c r="H310" s="18">
        <f>IF('5 б'!C12="м",I310,IF('5 б'!C12="ж",J310,"*"))</f>
        <v>0</v>
      </c>
      <c r="I310" s="18">
        <v>0</v>
      </c>
      <c r="J310" s="18">
        <v>0</v>
      </c>
      <c r="K310" s="18">
        <f>IF('5 б'!C12="м",L310,IF('5 б'!C12="ж",M310,"*"))</f>
        <v>0</v>
      </c>
      <c r="L310" s="18">
        <v>0</v>
      </c>
      <c r="M310" s="18">
        <v>0</v>
      </c>
      <c r="N310" s="18">
        <f>IF('5 б'!C12="м",O310,IF('5 б'!C12="ж",P310,"*"))</f>
        <v>0</v>
      </c>
      <c r="O310" s="18">
        <v>0</v>
      </c>
      <c r="P310" s="18">
        <v>0</v>
      </c>
      <c r="Q310" s="18">
        <f>IF('5 б'!C12="м",R310,IF('5 б'!C12="ж",S310,"*"))</f>
        <v>0</v>
      </c>
      <c r="R310" s="18">
        <v>0</v>
      </c>
      <c r="S310" s="18">
        <v>0</v>
      </c>
      <c r="T310" s="18">
        <f>IF('5 б'!C12="м",U310,IF('5 б'!C12="ж",V310,"*"))</f>
        <v>0</v>
      </c>
      <c r="U310" s="18">
        <v>0</v>
      </c>
      <c r="V310" s="18">
        <v>0</v>
      </c>
      <c r="W310" s="18">
        <f>IF('5 б'!C12="м",X310,IF('5 б'!C12="ж",Y310,"*"))</f>
        <v>0</v>
      </c>
      <c r="X310" s="18">
        <v>0</v>
      </c>
      <c r="Y310" s="18">
        <v>0</v>
      </c>
      <c r="Z310" s="18">
        <f>IF('5 б'!C12="м",AA310,IF('5 б'!C12="ж",AB310,"*"))</f>
        <v>0</v>
      </c>
      <c r="AA310" s="18">
        <v>0</v>
      </c>
      <c r="AB310" s="18">
        <v>0</v>
      </c>
      <c r="AC310" s="18">
        <f>IF('5 б'!C12="м",AD310,IF('5 б'!C12="ж",AE310,"*"))</f>
        <v>0</v>
      </c>
      <c r="AD310" s="18">
        <f>IF(U12=0,0,IF(U12&gt;19.9,0,IF(U12&lt;11.4,70,LOOKUP(U12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0" s="18">
        <f>IF(U12=0,0,IF(U12&gt;22.6,0,IF(U12&lt;12.6,70,LOOKUP(U12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0" s="18">
        <f>IF('5 б'!C12="м",AG310,IF('5 б'!C12="ж",AH310,"*"))</f>
        <v>0</v>
      </c>
      <c r="AG310" s="18">
        <f>IF(U12=0,0,IF(U12&gt;19,0,IF(U12&lt;11.2,70,LOOKUP(U12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0" s="18">
        <f>IF(U12=0,0,IF(U12&gt;22,0,IF(U12&lt;12.2,70,LOOKUP(U12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0" s="18">
        <f>IF('5 б'!C12="м",AJ310,IF('5 б'!C12="ж",AK310,"*"))</f>
        <v>0</v>
      </c>
      <c r="AJ310" s="18">
        <f>IF(U12=0,0,IF(U12&gt;18,0,IF(U12&lt;11,70,LOOKUP(U12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0" s="18">
        <f>IF(U12=0,0,IF(U12&gt;22,0,IF(U12&lt;12.2,70,LOOKUP(U12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0" s="18">
        <f t="shared" si="89"/>
        <v>0</v>
      </c>
    </row>
    <row r="311" spans="3:38" ht="12.75" hidden="1" x14ac:dyDescent="0.2">
      <c r="C311" s="15"/>
      <c r="D311" s="16"/>
      <c r="E311" s="18">
        <f>IF('5 б'!C13="м",F311,IF('5 б'!C13="ж",G311,"*"))</f>
        <v>0</v>
      </c>
      <c r="F311" s="18">
        <v>0</v>
      </c>
      <c r="G311" s="18">
        <v>0</v>
      </c>
      <c r="H311" s="18">
        <f>IF('5 б'!C13="м",I311,IF('5 б'!C13="ж",J311,"*"))</f>
        <v>0</v>
      </c>
      <c r="I311" s="18">
        <v>0</v>
      </c>
      <c r="J311" s="18">
        <v>0</v>
      </c>
      <c r="K311" s="18">
        <f>IF('5 б'!C13="м",L311,IF('5 б'!C13="ж",M311,"*"))</f>
        <v>0</v>
      </c>
      <c r="L311" s="18">
        <v>0</v>
      </c>
      <c r="M311" s="18">
        <v>0</v>
      </c>
      <c r="N311" s="18">
        <f>IF('5 б'!C13="м",O311,IF('5 б'!C13="ж",P311,"*"))</f>
        <v>0</v>
      </c>
      <c r="O311" s="18">
        <v>0</v>
      </c>
      <c r="P311" s="18">
        <v>0</v>
      </c>
      <c r="Q311" s="18">
        <f>IF('5 б'!C13="м",R311,IF('5 б'!C13="ж",S311,"*"))</f>
        <v>0</v>
      </c>
      <c r="R311" s="18">
        <v>0</v>
      </c>
      <c r="S311" s="18">
        <v>0</v>
      </c>
      <c r="T311" s="18">
        <f>IF('5 б'!C13="м",U311,IF('5 б'!C13="ж",V311,"*"))</f>
        <v>0</v>
      </c>
      <c r="U311" s="18">
        <v>0</v>
      </c>
      <c r="V311" s="18">
        <v>0</v>
      </c>
      <c r="W311" s="18">
        <f>IF('5 б'!C13="м",X311,IF('5 б'!C13="ж",Y311,"*"))</f>
        <v>0</v>
      </c>
      <c r="X311" s="18">
        <v>0</v>
      </c>
      <c r="Y311" s="18">
        <v>0</v>
      </c>
      <c r="Z311" s="18">
        <f>IF('5 б'!C13="м",AA311,IF('5 б'!C13="ж",AB311,"*"))</f>
        <v>0</v>
      </c>
      <c r="AA311" s="18">
        <v>0</v>
      </c>
      <c r="AB311" s="18">
        <v>0</v>
      </c>
      <c r="AC311" s="18">
        <f>IF('5 б'!C13="м",AD311,IF('5 б'!C13="ж",AE311,"*"))</f>
        <v>0</v>
      </c>
      <c r="AD311" s="18">
        <f>IF(U13=0,0,IF(U13&gt;19.9,0,IF(U13&lt;11.4,70,LOOKUP(U13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1" s="18">
        <f>IF(U13=0,0,IF(U13&gt;22.6,0,IF(U13&lt;12.6,70,LOOKUP(U13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1" s="18">
        <f>IF('5 б'!C13="м",AG311,IF('5 б'!C13="ж",AH311,"*"))</f>
        <v>0</v>
      </c>
      <c r="AG311" s="18">
        <f>IF(U13=0,0,IF(U13&gt;19,0,IF(U13&lt;11.2,70,LOOKUP(U13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1" s="18">
        <f>IF(U13=0,0,IF(U13&gt;22,0,IF(U13&lt;12.2,70,LOOKUP(U13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1" s="18">
        <f>IF('5 б'!C13="м",AJ311,IF('5 б'!C13="ж",AK311,"*"))</f>
        <v>0</v>
      </c>
      <c r="AJ311" s="18">
        <f>IF(U13=0,0,IF(U13&gt;18,0,IF(U13&lt;11,70,LOOKUP(U13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1" s="18">
        <f>IF(U13=0,0,IF(U13&gt;22,0,IF(U13&lt;12.2,70,LOOKUP(U13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1" s="18">
        <f t="shared" si="89"/>
        <v>0</v>
      </c>
    </row>
    <row r="312" spans="3:38" ht="12.75" hidden="1" x14ac:dyDescent="0.2">
      <c r="C312" s="15"/>
      <c r="D312" s="16"/>
      <c r="E312" s="18">
        <f>IF('5 б'!C14="м",F312,IF('5 б'!C14="ж",G312,"*"))</f>
        <v>0</v>
      </c>
      <c r="F312" s="18">
        <v>0</v>
      </c>
      <c r="G312" s="18">
        <v>0</v>
      </c>
      <c r="H312" s="18">
        <f>IF('5 б'!C14="м",I312,IF('5 б'!C14="ж",J312,"*"))</f>
        <v>0</v>
      </c>
      <c r="I312" s="18">
        <v>0</v>
      </c>
      <c r="J312" s="18">
        <v>0</v>
      </c>
      <c r="K312" s="18">
        <f>IF('5 б'!C14="м",L312,IF('5 б'!C14="ж",M312,"*"))</f>
        <v>0</v>
      </c>
      <c r="L312" s="18">
        <v>0</v>
      </c>
      <c r="M312" s="18">
        <v>0</v>
      </c>
      <c r="N312" s="18">
        <f>IF('5 б'!C14="м",O312,IF('5 б'!C14="ж",P312,"*"))</f>
        <v>0</v>
      </c>
      <c r="O312" s="18">
        <v>0</v>
      </c>
      <c r="P312" s="18">
        <v>0</v>
      </c>
      <c r="Q312" s="18">
        <f>IF('5 б'!C14="м",R312,IF('5 б'!C14="ж",S312,"*"))</f>
        <v>0</v>
      </c>
      <c r="R312" s="18">
        <v>0</v>
      </c>
      <c r="S312" s="18">
        <v>0</v>
      </c>
      <c r="T312" s="18">
        <f>IF('5 б'!C14="м",U312,IF('5 б'!C14="ж",V312,"*"))</f>
        <v>0</v>
      </c>
      <c r="U312" s="18">
        <v>0</v>
      </c>
      <c r="V312" s="18">
        <v>0</v>
      </c>
      <c r="W312" s="18">
        <f>IF('5 б'!C14="м",X312,IF('5 б'!C14="ж",Y312,"*"))</f>
        <v>0</v>
      </c>
      <c r="X312" s="18">
        <v>0</v>
      </c>
      <c r="Y312" s="18">
        <v>0</v>
      </c>
      <c r="Z312" s="18">
        <f>IF('5 б'!C14="м",AA312,IF('5 б'!C14="ж",AB312,"*"))</f>
        <v>0</v>
      </c>
      <c r="AA312" s="18">
        <v>0</v>
      </c>
      <c r="AB312" s="18">
        <v>0</v>
      </c>
      <c r="AC312" s="18">
        <f>IF('5 б'!C14="м",AD312,IF('5 б'!C14="ж",AE312,"*"))</f>
        <v>0</v>
      </c>
      <c r="AD312" s="18">
        <f>IF(U14=0,0,IF(U14&gt;19.9,0,IF(U14&lt;11.4,70,LOOKUP(U14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2" s="18">
        <f>IF(U14=0,0,IF(U14&gt;22.6,0,IF(U14&lt;12.6,70,LOOKUP(U14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2" s="18">
        <f>IF('5 б'!C14="м",AG312,IF('5 б'!C14="ж",AH312,"*"))</f>
        <v>0</v>
      </c>
      <c r="AG312" s="18">
        <f>IF(U14=0,0,IF(U14&gt;19,0,IF(U14&lt;11.2,70,LOOKUP(U14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2" s="18">
        <f>IF(U14=0,0,IF(U14&gt;22,0,IF(U14&lt;12.2,70,LOOKUP(U14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2" s="18">
        <f>IF('5 б'!C14="м",AJ312,IF('5 б'!C14="ж",AK312,"*"))</f>
        <v>0</v>
      </c>
      <c r="AJ312" s="18">
        <f>IF(U14=0,0,IF(U14&gt;18,0,IF(U14&lt;11,70,LOOKUP(U14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2" s="18">
        <f>IF(U14=0,0,IF(U14&gt;22,0,IF(U14&lt;12.2,70,LOOKUP(U14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2" s="18">
        <f t="shared" si="89"/>
        <v>0</v>
      </c>
    </row>
    <row r="313" spans="3:38" ht="12.75" hidden="1" x14ac:dyDescent="0.2">
      <c r="C313" s="15"/>
      <c r="D313" s="16"/>
      <c r="E313" s="18">
        <f>IF('5 б'!C15="м",F313,IF('5 б'!C15="ж",G313,"*"))</f>
        <v>0</v>
      </c>
      <c r="F313" s="18">
        <v>0</v>
      </c>
      <c r="G313" s="18">
        <v>0</v>
      </c>
      <c r="H313" s="18">
        <f>IF('5 б'!C15="м",I313,IF('5 б'!C15="ж",J313,"*"))</f>
        <v>0</v>
      </c>
      <c r="I313" s="18">
        <v>0</v>
      </c>
      <c r="J313" s="18">
        <v>0</v>
      </c>
      <c r="K313" s="18">
        <f>IF('5 б'!C15="м",L313,IF('5 б'!C15="ж",M313,"*"))</f>
        <v>0</v>
      </c>
      <c r="L313" s="18">
        <v>0</v>
      </c>
      <c r="M313" s="18">
        <v>0</v>
      </c>
      <c r="N313" s="18">
        <f>IF('5 б'!C15="м",O313,IF('5 б'!C15="ж",P313,"*"))</f>
        <v>0</v>
      </c>
      <c r="O313" s="18">
        <v>0</v>
      </c>
      <c r="P313" s="18">
        <v>0</v>
      </c>
      <c r="Q313" s="18">
        <f>IF('5 б'!C15="м",R313,IF('5 б'!C15="ж",S313,"*"))</f>
        <v>0</v>
      </c>
      <c r="R313" s="18">
        <v>0</v>
      </c>
      <c r="S313" s="18">
        <v>0</v>
      </c>
      <c r="T313" s="18">
        <f>IF('5 б'!C15="м",U313,IF('5 б'!C15="ж",V313,"*"))</f>
        <v>0</v>
      </c>
      <c r="U313" s="18">
        <v>0</v>
      </c>
      <c r="V313" s="18">
        <v>0</v>
      </c>
      <c r="W313" s="18">
        <f>IF('5 б'!C15="м",X313,IF('5 б'!C15="ж",Y313,"*"))</f>
        <v>0</v>
      </c>
      <c r="X313" s="18">
        <v>0</v>
      </c>
      <c r="Y313" s="18">
        <v>0</v>
      </c>
      <c r="Z313" s="18">
        <f>IF('5 б'!C15="м",AA313,IF('5 б'!C15="ж",AB313,"*"))</f>
        <v>0</v>
      </c>
      <c r="AA313" s="18">
        <v>0</v>
      </c>
      <c r="AB313" s="18">
        <v>0</v>
      </c>
      <c r="AC313" s="18">
        <f>IF('5 б'!C15="м",AD313,IF('5 б'!C15="ж",AE313,"*"))</f>
        <v>0</v>
      </c>
      <c r="AD313" s="18">
        <f>IF(U15=0,0,IF(U15&gt;19.9,0,IF(U15&lt;11.4,70,LOOKUP(U15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3" s="18">
        <f>IF(U15=0,0,IF(U15&gt;22.6,0,IF(U15&lt;12.6,70,LOOKUP(U15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3" s="18">
        <f>IF('5 б'!C15="м",AG313,IF('5 б'!C15="ж",AH313,"*"))</f>
        <v>0</v>
      </c>
      <c r="AG313" s="18">
        <f>IF(U15=0,0,IF(U15&gt;19,0,IF(U15&lt;11.2,70,LOOKUP(U15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3" s="18">
        <f>IF(U15=0,0,IF(U15&gt;22,0,IF(U15&lt;12.2,70,LOOKUP(U15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3" s="18">
        <f>IF('5 б'!C15="м",AJ313,IF('5 б'!C15="ж",AK313,"*"))</f>
        <v>0</v>
      </c>
      <c r="AJ313" s="18">
        <f>IF(U15=0,0,IF(U15&gt;18,0,IF(U15&lt;11,70,LOOKUP(U15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3" s="18">
        <f>IF(U15=0,0,IF(U15&gt;22,0,IF(U15&lt;12.2,70,LOOKUP(U15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3" s="18">
        <f t="shared" si="89"/>
        <v>0</v>
      </c>
    </row>
    <row r="314" spans="3:38" ht="12.75" hidden="1" x14ac:dyDescent="0.2">
      <c r="C314" s="15"/>
      <c r="D314" s="16"/>
      <c r="E314" s="18">
        <f>IF('5 б'!C16="м",F314,IF('5 б'!C16="ж",G314,"*"))</f>
        <v>0</v>
      </c>
      <c r="F314" s="18">
        <v>0</v>
      </c>
      <c r="G314" s="18">
        <v>0</v>
      </c>
      <c r="H314" s="18">
        <f>IF('5 б'!C16="м",I314,IF('5 б'!C16="ж",J314,"*"))</f>
        <v>0</v>
      </c>
      <c r="I314" s="18">
        <v>0</v>
      </c>
      <c r="J314" s="18">
        <v>0</v>
      </c>
      <c r="K314" s="18">
        <f>IF('5 б'!C16="м",L314,IF('5 б'!C16="ж",M314,"*"))</f>
        <v>0</v>
      </c>
      <c r="L314" s="18">
        <v>0</v>
      </c>
      <c r="M314" s="18">
        <v>0</v>
      </c>
      <c r="N314" s="18">
        <f>IF('5 б'!C16="м",O314,IF('5 б'!C16="ж",P314,"*"))</f>
        <v>0</v>
      </c>
      <c r="O314" s="18">
        <v>0</v>
      </c>
      <c r="P314" s="18">
        <v>0</v>
      </c>
      <c r="Q314" s="18">
        <f>IF('5 б'!C16="м",R314,IF('5 б'!C16="ж",S314,"*"))</f>
        <v>0</v>
      </c>
      <c r="R314" s="18">
        <v>0</v>
      </c>
      <c r="S314" s="18">
        <v>0</v>
      </c>
      <c r="T314" s="18">
        <f>IF('5 б'!C16="м",U314,IF('5 б'!C16="ж",V314,"*"))</f>
        <v>0</v>
      </c>
      <c r="U314" s="18">
        <v>0</v>
      </c>
      <c r="V314" s="18">
        <v>0</v>
      </c>
      <c r="W314" s="18">
        <f>IF('5 б'!C16="м",X314,IF('5 б'!C16="ж",Y314,"*"))</f>
        <v>0</v>
      </c>
      <c r="X314" s="18">
        <v>0</v>
      </c>
      <c r="Y314" s="18">
        <v>0</v>
      </c>
      <c r="Z314" s="18">
        <f>IF('5 б'!C16="м",AA314,IF('5 б'!C16="ж",AB314,"*"))</f>
        <v>0</v>
      </c>
      <c r="AA314" s="18">
        <v>0</v>
      </c>
      <c r="AB314" s="18">
        <v>0</v>
      </c>
      <c r="AC314" s="18">
        <f>IF('5 б'!C16="м",AD314,IF('5 б'!C16="ж",AE314,"*"))</f>
        <v>0</v>
      </c>
      <c r="AD314" s="18">
        <f>IF(U16=0,0,IF(U16&gt;19.9,0,IF(U16&lt;11.4,70,LOOKUP(U16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4" s="18">
        <f>IF(U16=0,0,IF(U16&gt;22.6,0,IF(U16&lt;12.6,70,LOOKUP(U16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4" s="18">
        <f>IF('5 б'!C16="м",AG314,IF('5 б'!C16="ж",AH314,"*"))</f>
        <v>0</v>
      </c>
      <c r="AG314" s="18">
        <f>IF(U16=0,0,IF(U16&gt;19,0,IF(U16&lt;11.2,70,LOOKUP(U16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4" s="18">
        <f>IF(U16=0,0,IF(U16&gt;22,0,IF(U16&lt;12.2,70,LOOKUP(U16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4" s="18">
        <f>IF('5 б'!C16="м",AJ314,IF('5 б'!C16="ж",AK314,"*"))</f>
        <v>0</v>
      </c>
      <c r="AJ314" s="18">
        <f>IF(U16=0,0,IF(U16&gt;18,0,IF(U16&lt;11,70,LOOKUP(U16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4" s="18">
        <f>IF(U16=0,0,IF(U16&gt;22,0,IF(U16&lt;12.2,70,LOOKUP(U16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4" s="18">
        <f t="shared" si="89"/>
        <v>0</v>
      </c>
    </row>
    <row r="315" spans="3:38" ht="12.75" hidden="1" x14ac:dyDescent="0.2">
      <c r="C315" s="15"/>
      <c r="D315" s="16"/>
      <c r="E315" s="18">
        <f>IF('5 б'!C17="м",F315,IF('5 б'!C17="ж",G315,"*"))</f>
        <v>0</v>
      </c>
      <c r="F315" s="18">
        <v>0</v>
      </c>
      <c r="G315" s="18">
        <v>0</v>
      </c>
      <c r="H315" s="18">
        <f>IF('5 б'!C17="м",I315,IF('5 б'!C17="ж",J315,"*"))</f>
        <v>0</v>
      </c>
      <c r="I315" s="18">
        <v>0</v>
      </c>
      <c r="J315" s="18">
        <v>0</v>
      </c>
      <c r="K315" s="18">
        <f>IF('5 б'!C17="м",L315,IF('5 б'!C17="ж",M315,"*"))</f>
        <v>0</v>
      </c>
      <c r="L315" s="18">
        <v>0</v>
      </c>
      <c r="M315" s="18">
        <v>0</v>
      </c>
      <c r="N315" s="18">
        <f>IF('5 б'!C17="м",O315,IF('5 б'!C17="ж",P315,"*"))</f>
        <v>0</v>
      </c>
      <c r="O315" s="18">
        <v>0</v>
      </c>
      <c r="P315" s="18">
        <v>0</v>
      </c>
      <c r="Q315" s="18">
        <f>IF('5 б'!C17="м",R315,IF('5 б'!C17="ж",S315,"*"))</f>
        <v>0</v>
      </c>
      <c r="R315" s="18">
        <v>0</v>
      </c>
      <c r="S315" s="18">
        <v>0</v>
      </c>
      <c r="T315" s="18">
        <f>IF('5 б'!C17="м",U315,IF('5 б'!C17="ж",V315,"*"))</f>
        <v>0</v>
      </c>
      <c r="U315" s="18">
        <v>0</v>
      </c>
      <c r="V315" s="18">
        <v>0</v>
      </c>
      <c r="W315" s="18">
        <f>IF('5 б'!C17="м",X315,IF('5 б'!C17="ж",Y315,"*"))</f>
        <v>0</v>
      </c>
      <c r="X315" s="18">
        <v>0</v>
      </c>
      <c r="Y315" s="18">
        <v>0</v>
      </c>
      <c r="Z315" s="18">
        <f>IF('5 б'!C17="м",AA315,IF('5 б'!C17="ж",AB315,"*"))</f>
        <v>0</v>
      </c>
      <c r="AA315" s="18">
        <v>0</v>
      </c>
      <c r="AB315" s="18">
        <v>0</v>
      </c>
      <c r="AC315" s="18">
        <f>IF('5 б'!C17="м",AD315,IF('5 б'!C17="ж",AE315,"*"))</f>
        <v>0</v>
      </c>
      <c r="AD315" s="18">
        <f>IF(U17=0,0,IF(U17&gt;19.9,0,IF(U17&lt;11.4,70,LOOKUP(U17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5" s="18">
        <f>IF(U17=0,0,IF(U17&gt;22.6,0,IF(U17&lt;12.6,70,LOOKUP(U17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5" s="18">
        <f>IF('5 б'!C17="м",AG315,IF('5 б'!C17="ж",AH315,"*"))</f>
        <v>0</v>
      </c>
      <c r="AG315" s="18">
        <f>IF(U17=0,0,IF(U17&gt;19,0,IF(U17&lt;11.2,70,LOOKUP(U17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5" s="18">
        <f>IF(U17=0,0,IF(U17&gt;22,0,IF(U17&lt;12.2,70,LOOKUP(U17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5" s="18">
        <f>IF('5 б'!C17="м",AJ315,IF('5 б'!C17="ж",AK315,"*"))</f>
        <v>0</v>
      </c>
      <c r="AJ315" s="18">
        <f>IF(U17=0,0,IF(U17&gt;18,0,IF(U17&lt;11,70,LOOKUP(U17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5" s="18">
        <f>IF(U17=0,0,IF(U17&gt;22,0,IF(U17&lt;12.2,70,LOOKUP(U17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5" s="18">
        <f t="shared" si="89"/>
        <v>0</v>
      </c>
    </row>
    <row r="316" spans="3:38" ht="12.75" hidden="1" x14ac:dyDescent="0.2">
      <c r="C316" s="15"/>
      <c r="D316" s="16"/>
      <c r="E316" s="18">
        <f>IF('5 б'!C18="м",F316,IF('5 б'!C18="ж",G316,"*"))</f>
        <v>0</v>
      </c>
      <c r="F316" s="18">
        <v>0</v>
      </c>
      <c r="G316" s="18">
        <v>0</v>
      </c>
      <c r="H316" s="18">
        <f>IF('5 б'!C18="м",I316,IF('5 б'!C18="ж",J316,"*"))</f>
        <v>0</v>
      </c>
      <c r="I316" s="18">
        <v>0</v>
      </c>
      <c r="J316" s="18">
        <v>0</v>
      </c>
      <c r="K316" s="18">
        <f>IF('5 б'!C18="м",L316,IF('5 б'!C18="ж",M316,"*"))</f>
        <v>0</v>
      </c>
      <c r="L316" s="18">
        <v>0</v>
      </c>
      <c r="M316" s="18">
        <v>0</v>
      </c>
      <c r="N316" s="18">
        <f>IF('5 б'!C18="м",O316,IF('5 б'!C18="ж",P316,"*"))</f>
        <v>0</v>
      </c>
      <c r="O316" s="18">
        <v>0</v>
      </c>
      <c r="P316" s="18">
        <v>0</v>
      </c>
      <c r="Q316" s="18">
        <f>IF('5 б'!C18="м",R316,IF('5 б'!C18="ж",S316,"*"))</f>
        <v>0</v>
      </c>
      <c r="R316" s="18">
        <v>0</v>
      </c>
      <c r="S316" s="18">
        <v>0</v>
      </c>
      <c r="T316" s="18">
        <f>IF('5 б'!C18="м",U316,IF('5 б'!C18="ж",V316,"*"))</f>
        <v>0</v>
      </c>
      <c r="U316" s="18">
        <v>0</v>
      </c>
      <c r="V316" s="18">
        <v>0</v>
      </c>
      <c r="W316" s="18">
        <f>IF('5 б'!C18="м",X316,IF('5 б'!C18="ж",Y316,"*"))</f>
        <v>0</v>
      </c>
      <c r="X316" s="18">
        <v>0</v>
      </c>
      <c r="Y316" s="18">
        <v>0</v>
      </c>
      <c r="Z316" s="18">
        <f>IF('5 б'!C18="м",AA316,IF('5 б'!C18="ж",AB316,"*"))</f>
        <v>0</v>
      </c>
      <c r="AA316" s="18">
        <v>0</v>
      </c>
      <c r="AB316" s="18">
        <v>0</v>
      </c>
      <c r="AC316" s="18">
        <f>IF('5 б'!C18="м",AD316,IF('5 б'!C18="ж",AE316,"*"))</f>
        <v>0</v>
      </c>
      <c r="AD316" s="18">
        <f>IF(U18=0,0,IF(U18&gt;19.9,0,IF(U18&lt;11.4,70,LOOKUP(U18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6" s="18">
        <f>IF(U18=0,0,IF(U18&gt;22.6,0,IF(U18&lt;12.6,70,LOOKUP(U18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6" s="18">
        <f>IF('5 б'!C18="м",AG316,IF('5 б'!C18="ж",AH316,"*"))</f>
        <v>0</v>
      </c>
      <c r="AG316" s="18">
        <f>IF(U18=0,0,IF(U18&gt;19,0,IF(U18&lt;11.2,70,LOOKUP(U18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6" s="18">
        <f>IF(U18=0,0,IF(U18&gt;22,0,IF(U18&lt;12.2,70,LOOKUP(U18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6" s="18">
        <f>IF('5 б'!C18="м",AJ316,IF('5 б'!C18="ж",AK316,"*"))</f>
        <v>0</v>
      </c>
      <c r="AJ316" s="18">
        <f>IF(U18=0,0,IF(U18&gt;18,0,IF(U18&lt;11,70,LOOKUP(U18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6" s="18">
        <f>IF(U18=0,0,IF(U18&gt;22,0,IF(U18&lt;12.2,70,LOOKUP(U18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6" s="18">
        <f t="shared" si="89"/>
        <v>0</v>
      </c>
    </row>
    <row r="317" spans="3:38" ht="12.75" hidden="1" x14ac:dyDescent="0.2">
      <c r="C317" s="15"/>
      <c r="D317" s="16"/>
      <c r="E317" s="18">
        <f>IF('5 б'!C19="м",F317,IF('5 б'!C19="ж",G317,"*"))</f>
        <v>0</v>
      </c>
      <c r="F317" s="18">
        <v>0</v>
      </c>
      <c r="G317" s="18">
        <v>0</v>
      </c>
      <c r="H317" s="18">
        <f>IF('5 б'!C19="м",I317,IF('5 б'!C19="ж",J317,"*"))</f>
        <v>0</v>
      </c>
      <c r="I317" s="18">
        <v>0</v>
      </c>
      <c r="J317" s="18">
        <v>0</v>
      </c>
      <c r="K317" s="18">
        <f>IF('5 б'!C19="м",L317,IF('5 б'!C19="ж",M317,"*"))</f>
        <v>0</v>
      </c>
      <c r="L317" s="18">
        <v>0</v>
      </c>
      <c r="M317" s="18">
        <v>0</v>
      </c>
      <c r="N317" s="18">
        <f>IF('5 б'!C19="м",O317,IF('5 б'!C19="ж",P317,"*"))</f>
        <v>0</v>
      </c>
      <c r="O317" s="18">
        <v>0</v>
      </c>
      <c r="P317" s="18">
        <v>0</v>
      </c>
      <c r="Q317" s="18">
        <f>IF('5 б'!C19="м",R317,IF('5 б'!C19="ж",S317,"*"))</f>
        <v>0</v>
      </c>
      <c r="R317" s="18">
        <v>0</v>
      </c>
      <c r="S317" s="18">
        <v>0</v>
      </c>
      <c r="T317" s="18">
        <f>IF('5 б'!C19="м",U317,IF('5 б'!C19="ж",V317,"*"))</f>
        <v>0</v>
      </c>
      <c r="U317" s="18">
        <v>0</v>
      </c>
      <c r="V317" s="18">
        <v>0</v>
      </c>
      <c r="W317" s="18">
        <f>IF('5 б'!C19="м",X317,IF('5 б'!C19="ж",Y317,"*"))</f>
        <v>0</v>
      </c>
      <c r="X317" s="18">
        <v>0</v>
      </c>
      <c r="Y317" s="18">
        <v>0</v>
      </c>
      <c r="Z317" s="18">
        <f>IF('5 б'!C19="м",AA317,IF('5 б'!C19="ж",AB317,"*"))</f>
        <v>0</v>
      </c>
      <c r="AA317" s="18">
        <v>0</v>
      </c>
      <c r="AB317" s="18">
        <v>0</v>
      </c>
      <c r="AC317" s="18">
        <f>IF('5 б'!C19="м",AD317,IF('5 б'!C19="ж",AE317,"*"))</f>
        <v>0</v>
      </c>
      <c r="AD317" s="18">
        <f>IF(U19=0,0,IF(U19&gt;19.9,0,IF(U19&lt;11.4,70,LOOKUP(U19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7" s="18">
        <f>IF(U19=0,0,IF(U19&gt;22.6,0,IF(U19&lt;12.6,70,LOOKUP(U19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7" s="18">
        <f>IF('5 б'!C19="м",AG317,IF('5 б'!C19="ж",AH317,"*"))</f>
        <v>0</v>
      </c>
      <c r="AG317" s="18">
        <f>IF(U19=0,0,IF(U19&gt;19,0,IF(U19&lt;11.2,70,LOOKUP(U19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7" s="18">
        <f>IF(U19=0,0,IF(U19&gt;22,0,IF(U19&lt;12.2,70,LOOKUP(U19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7" s="18">
        <f>IF('5 б'!C19="м",AJ317,IF('5 б'!C19="ж",AK317,"*"))</f>
        <v>0</v>
      </c>
      <c r="AJ317" s="18">
        <f>IF(U19=0,0,IF(U19&gt;18,0,IF(U19&lt;11,70,LOOKUP(U19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7" s="18">
        <f>IF(U19=0,0,IF(U19&gt;22,0,IF(U19&lt;12.2,70,LOOKUP(U19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7" s="18">
        <f t="shared" si="89"/>
        <v>0</v>
      </c>
    </row>
    <row r="318" spans="3:38" ht="12.75" hidden="1" x14ac:dyDescent="0.2">
      <c r="C318" s="15"/>
      <c r="D318" s="16"/>
      <c r="E318" s="18">
        <f>IF('5 б'!C20="м",F318,IF('5 б'!C20="ж",G318,"*"))</f>
        <v>0</v>
      </c>
      <c r="F318" s="18">
        <v>0</v>
      </c>
      <c r="G318" s="18">
        <v>0</v>
      </c>
      <c r="H318" s="18">
        <f>IF('5 б'!C20="м",I318,IF('5 б'!C20="ж",J318,"*"))</f>
        <v>0</v>
      </c>
      <c r="I318" s="18">
        <v>0</v>
      </c>
      <c r="J318" s="18">
        <v>0</v>
      </c>
      <c r="K318" s="18">
        <f>IF('5 б'!C20="м",L318,IF('5 б'!C20="ж",M318,"*"))</f>
        <v>0</v>
      </c>
      <c r="L318" s="18">
        <v>0</v>
      </c>
      <c r="M318" s="18">
        <v>0</v>
      </c>
      <c r="N318" s="18">
        <f>IF('5 б'!C20="м",O318,IF('5 б'!C20="ж",P318,"*"))</f>
        <v>0</v>
      </c>
      <c r="O318" s="18">
        <v>0</v>
      </c>
      <c r="P318" s="18">
        <v>0</v>
      </c>
      <c r="Q318" s="18">
        <f>IF('5 б'!C20="м",R318,IF('5 б'!C20="ж",S318,"*"))</f>
        <v>0</v>
      </c>
      <c r="R318" s="18">
        <v>0</v>
      </c>
      <c r="S318" s="18">
        <v>0</v>
      </c>
      <c r="T318" s="18">
        <f>IF('5 б'!C20="м",U318,IF('5 б'!C20="ж",V318,"*"))</f>
        <v>0</v>
      </c>
      <c r="U318" s="18">
        <v>0</v>
      </c>
      <c r="V318" s="18">
        <v>0</v>
      </c>
      <c r="W318" s="18">
        <f>IF('5 б'!C20="м",X318,IF('5 б'!C20="ж",Y318,"*"))</f>
        <v>0</v>
      </c>
      <c r="X318" s="18">
        <v>0</v>
      </c>
      <c r="Y318" s="18">
        <v>0</v>
      </c>
      <c r="Z318" s="18">
        <f>IF('5 б'!C20="м",AA318,IF('5 б'!C20="ж",AB318,"*"))</f>
        <v>0</v>
      </c>
      <c r="AA318" s="18">
        <v>0</v>
      </c>
      <c r="AB318" s="18">
        <v>0</v>
      </c>
      <c r="AC318" s="18">
        <f>IF('5 б'!C20="м",AD318,IF('5 б'!C20="ж",AE318,"*"))</f>
        <v>0</v>
      </c>
      <c r="AD318" s="18">
        <f>IF(U20=0,0,IF(U20&gt;19.9,0,IF(U20&lt;11.4,70,LOOKUP(U20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8" s="18">
        <f>IF(U20=0,0,IF(U20&gt;22.6,0,IF(U20&lt;12.6,70,LOOKUP(U20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8" s="18">
        <f>IF('5 б'!C20="м",AG318,IF('5 б'!C20="ж",AH318,"*"))</f>
        <v>0</v>
      </c>
      <c r="AG318" s="18">
        <f>IF(U20=0,0,IF(U20&gt;19,0,IF(U20&lt;11.2,70,LOOKUP(U20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8" s="18">
        <f>IF(U20=0,0,IF(U20&gt;22,0,IF(U20&lt;12.2,70,LOOKUP(U20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8" s="18">
        <f>IF('5 б'!C20="м",AJ318,IF('5 б'!C20="ж",AK318,"*"))</f>
        <v>0</v>
      </c>
      <c r="AJ318" s="18">
        <f>IF(U20=0,0,IF(U20&gt;18,0,IF(U20&lt;11,70,LOOKUP(U20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8" s="18">
        <f>IF(U20=0,0,IF(U20&gt;22,0,IF(U20&lt;12.2,70,LOOKUP(U20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8" s="18">
        <f t="shared" si="89"/>
        <v>0</v>
      </c>
    </row>
    <row r="319" spans="3:38" ht="12.75" hidden="1" x14ac:dyDescent="0.2">
      <c r="C319" s="15"/>
      <c r="D319" s="16"/>
      <c r="E319" s="18">
        <f>IF('5 б'!C21="м",F319,IF('5 б'!C21="ж",G319,"*"))</f>
        <v>0</v>
      </c>
      <c r="F319" s="18">
        <v>0</v>
      </c>
      <c r="G319" s="18">
        <v>0</v>
      </c>
      <c r="H319" s="18">
        <f>IF('5 б'!C21="м",I319,IF('5 б'!C21="ж",J319,"*"))</f>
        <v>0</v>
      </c>
      <c r="I319" s="18">
        <v>0</v>
      </c>
      <c r="J319" s="18">
        <v>0</v>
      </c>
      <c r="K319" s="18">
        <f>IF('5 б'!C21="м",L319,IF('5 б'!C21="ж",M319,"*"))</f>
        <v>0</v>
      </c>
      <c r="L319" s="18">
        <v>0</v>
      </c>
      <c r="M319" s="18">
        <v>0</v>
      </c>
      <c r="N319" s="18">
        <f>IF('5 б'!C21="м",O319,IF('5 б'!C21="ж",P319,"*"))</f>
        <v>0</v>
      </c>
      <c r="O319" s="18">
        <v>0</v>
      </c>
      <c r="P319" s="18">
        <v>0</v>
      </c>
      <c r="Q319" s="18">
        <f>IF('5 б'!C21="м",R319,IF('5 б'!C21="ж",S319,"*"))</f>
        <v>0</v>
      </c>
      <c r="R319" s="18">
        <v>0</v>
      </c>
      <c r="S319" s="18">
        <v>0</v>
      </c>
      <c r="T319" s="18">
        <f>IF('5 б'!C21="м",U319,IF('5 б'!C21="ж",V319,"*"))</f>
        <v>0</v>
      </c>
      <c r="U319" s="18">
        <v>0</v>
      </c>
      <c r="V319" s="18">
        <v>0</v>
      </c>
      <c r="W319" s="18">
        <f>IF('5 б'!C21="м",X319,IF('5 б'!C21="ж",Y319,"*"))</f>
        <v>0</v>
      </c>
      <c r="X319" s="18">
        <v>0</v>
      </c>
      <c r="Y319" s="18">
        <v>0</v>
      </c>
      <c r="Z319" s="18">
        <f>IF('5 б'!C21="м",AA319,IF('5 б'!C21="ж",AB319,"*"))</f>
        <v>0</v>
      </c>
      <c r="AA319" s="18">
        <v>0</v>
      </c>
      <c r="AB319" s="18">
        <v>0</v>
      </c>
      <c r="AC319" s="18">
        <f>IF('5 б'!C21="м",AD319,IF('5 б'!C21="ж",AE319,"*"))</f>
        <v>0</v>
      </c>
      <c r="AD319" s="18">
        <f>IF(U21=0,0,IF(U21&gt;19.9,0,IF(U21&lt;11.4,70,LOOKUP(U21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9" s="18">
        <f>IF(U21=0,0,IF(U21&gt;22.6,0,IF(U21&lt;12.6,70,LOOKUP(U21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9" s="18">
        <f>IF('5 б'!C21="м",AG319,IF('5 б'!C21="ж",AH319,"*"))</f>
        <v>0</v>
      </c>
      <c r="AG319" s="18">
        <f>IF(U21=0,0,IF(U21&gt;19,0,IF(U21&lt;11.2,70,LOOKUP(U21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9" s="18">
        <f>IF(U21=0,0,IF(U21&gt;22,0,IF(U21&lt;12.2,70,LOOKUP(U21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9" s="18">
        <f>IF('5 б'!C21="м",AJ319,IF('5 б'!C21="ж",AK319,"*"))</f>
        <v>0</v>
      </c>
      <c r="AJ319" s="18">
        <f>IF(U21=0,0,IF(U21&gt;18,0,IF(U21&lt;11,70,LOOKUP(U21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9" s="18">
        <f>IF(U21=0,0,IF(U21&gt;22,0,IF(U21&lt;12.2,70,LOOKUP(U21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9" s="18">
        <f t="shared" si="89"/>
        <v>0</v>
      </c>
    </row>
    <row r="320" spans="3:38" ht="12.75" hidden="1" x14ac:dyDescent="0.2">
      <c r="C320" s="15"/>
      <c r="D320" s="16"/>
      <c r="E320" s="18" t="str">
        <f>IF('5 б'!C22="м",F320,IF('5 б'!C22="ж",G320,"*"))</f>
        <v>*</v>
      </c>
      <c r="F320" s="18">
        <v>0</v>
      </c>
      <c r="G320" s="18">
        <v>0</v>
      </c>
      <c r="H320" s="18" t="str">
        <f>IF('5 б'!C22="м",I320,IF('5 б'!C22="ж",J320,"*"))</f>
        <v>*</v>
      </c>
      <c r="I320" s="18">
        <v>0</v>
      </c>
      <c r="J320" s="18">
        <v>0</v>
      </c>
      <c r="K320" s="18" t="str">
        <f>IF('5 б'!C22="м",L320,IF('5 б'!C22="ж",M320,"*"))</f>
        <v>*</v>
      </c>
      <c r="L320" s="18">
        <v>0</v>
      </c>
      <c r="M320" s="18">
        <v>0</v>
      </c>
      <c r="N320" s="18" t="str">
        <f>IF('5 б'!C22="м",O320,IF('5 б'!C22="ж",P320,"*"))</f>
        <v>*</v>
      </c>
      <c r="O320" s="18">
        <v>0</v>
      </c>
      <c r="P320" s="18">
        <v>0</v>
      </c>
      <c r="Q320" s="18" t="str">
        <f>IF('5 б'!C22="м",R320,IF('5 б'!C22="ж",S320,"*"))</f>
        <v>*</v>
      </c>
      <c r="R320" s="18">
        <v>0</v>
      </c>
      <c r="S320" s="18">
        <v>0</v>
      </c>
      <c r="T320" s="18" t="str">
        <f>IF('5 б'!C22="м",U320,IF('5 б'!C22="ж",V320,"*"))</f>
        <v>*</v>
      </c>
      <c r="U320" s="18">
        <v>0</v>
      </c>
      <c r="V320" s="18">
        <v>0</v>
      </c>
      <c r="W320" s="18" t="str">
        <f>IF('5 б'!C22="м",X320,IF('5 б'!C22="ж",Y320,"*"))</f>
        <v>*</v>
      </c>
      <c r="X320" s="18">
        <v>0</v>
      </c>
      <c r="Y320" s="18">
        <v>0</v>
      </c>
      <c r="Z320" s="18" t="str">
        <f>IF('5 б'!C22="м",AA320,IF('5 б'!C22="ж",AB320,"*"))</f>
        <v>*</v>
      </c>
      <c r="AA320" s="18">
        <v>0</v>
      </c>
      <c r="AB320" s="18">
        <v>0</v>
      </c>
      <c r="AC320" s="18" t="str">
        <f>IF('5 б'!C22="м",AD320,IF('5 б'!C22="ж",AE320,"*"))</f>
        <v>*</v>
      </c>
      <c r="AD320" s="18">
        <f>IF(U22=0,0,IF(U22&gt;19.9,0,IF(U22&lt;11.4,70,LOOKUP(U22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0" s="18">
        <f>IF(U22=0,0,IF(U22&gt;22.6,0,IF(U22&lt;12.6,70,LOOKUP(U22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0" s="18" t="str">
        <f>IF('5 б'!C22="м",AG320,IF('5 б'!C22="ж",AH320,"*"))</f>
        <v>*</v>
      </c>
      <c r="AG320" s="18">
        <f>IF(U22=0,0,IF(U22&gt;19,0,IF(U22&lt;11.2,70,LOOKUP(U22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0" s="18">
        <f>IF(U22=0,0,IF(U22&gt;22,0,IF(U22&lt;12.2,70,LOOKUP(U22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0" s="18" t="str">
        <f>IF('5 б'!C22="м",AJ320,IF('5 б'!C22="ж",AK320,"*"))</f>
        <v>*</v>
      </c>
      <c r="AJ320" s="18">
        <f>IF(U22=0,0,IF(U22&gt;18,0,IF(U22&lt;11,70,LOOKUP(U22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0" s="18">
        <f>IF(U22=0,0,IF(U22&gt;22,0,IF(U22&lt;12.2,70,LOOKUP(U22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0" s="18" t="str">
        <f t="shared" si="89"/>
        <v>*</v>
      </c>
    </row>
    <row r="321" spans="3:38" ht="12.75" hidden="1" x14ac:dyDescent="0.2">
      <c r="C321" s="15"/>
      <c r="D321" s="16"/>
      <c r="E321" s="18" t="str">
        <f>IF('5 б'!C23="м",F321,IF('5 б'!C23="ж",G321,"*"))</f>
        <v>*</v>
      </c>
      <c r="F321" s="18">
        <v>0</v>
      </c>
      <c r="G321" s="18">
        <v>0</v>
      </c>
      <c r="H321" s="18" t="str">
        <f>IF('5 б'!C23="м",I321,IF('5 б'!C23="ж",J321,"*"))</f>
        <v>*</v>
      </c>
      <c r="I321" s="18">
        <v>0</v>
      </c>
      <c r="J321" s="18">
        <v>0</v>
      </c>
      <c r="K321" s="18" t="str">
        <f>IF('5 б'!C23="м",L321,IF('5 б'!C23="ж",M321,"*"))</f>
        <v>*</v>
      </c>
      <c r="L321" s="18">
        <v>0</v>
      </c>
      <c r="M321" s="18">
        <v>0</v>
      </c>
      <c r="N321" s="18" t="str">
        <f>IF('5 б'!C23="м",O321,IF('5 б'!C23="ж",P321,"*"))</f>
        <v>*</v>
      </c>
      <c r="O321" s="18">
        <v>0</v>
      </c>
      <c r="P321" s="18">
        <v>0</v>
      </c>
      <c r="Q321" s="18" t="str">
        <f>IF('5 б'!C23="м",R321,IF('5 б'!C23="ж",S321,"*"))</f>
        <v>*</v>
      </c>
      <c r="R321" s="18">
        <v>0</v>
      </c>
      <c r="S321" s="18">
        <v>0</v>
      </c>
      <c r="T321" s="18" t="str">
        <f>IF('5 б'!C23="м",U321,IF('5 б'!C23="ж",V321,"*"))</f>
        <v>*</v>
      </c>
      <c r="U321" s="18">
        <v>0</v>
      </c>
      <c r="V321" s="18">
        <v>0</v>
      </c>
      <c r="W321" s="18" t="str">
        <f>IF('5 б'!C23="м",X321,IF('5 б'!C23="ж",Y321,"*"))</f>
        <v>*</v>
      </c>
      <c r="X321" s="18">
        <v>0</v>
      </c>
      <c r="Y321" s="18">
        <v>0</v>
      </c>
      <c r="Z321" s="18" t="str">
        <f>IF('5 б'!C23="м",AA321,IF('5 б'!C23="ж",AB321,"*"))</f>
        <v>*</v>
      </c>
      <c r="AA321" s="18">
        <v>0</v>
      </c>
      <c r="AB321" s="18">
        <v>0</v>
      </c>
      <c r="AC321" s="18" t="str">
        <f>IF('5 б'!C23="м",AD321,IF('5 б'!C23="ж",AE321,"*"))</f>
        <v>*</v>
      </c>
      <c r="AD321" s="18">
        <f>IF(U23=0,0,IF(U23&gt;19.9,0,IF(U23&lt;11.4,70,LOOKUP(U23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1" s="18">
        <f>IF(U23=0,0,IF(U23&gt;22.6,0,IF(U23&lt;12.6,70,LOOKUP(U23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1" s="18" t="str">
        <f>IF('5 б'!C23="м",AG321,IF('5 б'!C23="ж",AH321,"*"))</f>
        <v>*</v>
      </c>
      <c r="AG321" s="18">
        <f>IF(U23=0,0,IF(U23&gt;19,0,IF(U23&lt;11.2,70,LOOKUP(U23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1" s="18">
        <f>IF(U23=0,0,IF(U23&gt;22,0,IF(U23&lt;12.2,70,LOOKUP(U23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1" s="18" t="str">
        <f>IF('5 б'!C23="м",AJ321,IF('5 б'!C23="ж",AK321,"*"))</f>
        <v>*</v>
      </c>
      <c r="AJ321" s="18">
        <f>IF(U23=0,0,IF(U23&gt;18,0,IF(U23&lt;11,70,LOOKUP(U23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1" s="18">
        <f>IF(U23=0,0,IF(U23&gt;22,0,IF(U23&lt;12.2,70,LOOKUP(U23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1" s="18" t="str">
        <f t="shared" si="89"/>
        <v>*</v>
      </c>
    </row>
    <row r="322" spans="3:38" ht="12.75" hidden="1" x14ac:dyDescent="0.2">
      <c r="C322" s="15"/>
      <c r="D322" s="16"/>
      <c r="E322" s="18" t="str">
        <f>IF('5 б'!C24="м",F322,IF('5 б'!C24="ж",G322,"*"))</f>
        <v>*</v>
      </c>
      <c r="F322" s="18">
        <v>0</v>
      </c>
      <c r="G322" s="18">
        <v>0</v>
      </c>
      <c r="H322" s="18" t="str">
        <f>IF('5 б'!C24="м",I322,IF('5 б'!C24="ж",J322,"*"))</f>
        <v>*</v>
      </c>
      <c r="I322" s="18">
        <v>0</v>
      </c>
      <c r="J322" s="18">
        <v>0</v>
      </c>
      <c r="K322" s="18" t="str">
        <f>IF('5 б'!C24="м",L322,IF('5 б'!C24="ж",M322,"*"))</f>
        <v>*</v>
      </c>
      <c r="L322" s="18">
        <v>0</v>
      </c>
      <c r="M322" s="18">
        <v>0</v>
      </c>
      <c r="N322" s="18" t="str">
        <f>IF('5 б'!C24="м",O322,IF('5 б'!C24="ж",P322,"*"))</f>
        <v>*</v>
      </c>
      <c r="O322" s="18">
        <v>0</v>
      </c>
      <c r="P322" s="18">
        <v>0</v>
      </c>
      <c r="Q322" s="18" t="str">
        <f>IF('5 б'!C24="м",R322,IF('5 б'!C24="ж",S322,"*"))</f>
        <v>*</v>
      </c>
      <c r="R322" s="18">
        <v>0</v>
      </c>
      <c r="S322" s="18">
        <v>0</v>
      </c>
      <c r="T322" s="18" t="str">
        <f>IF('5 б'!C24="м",U322,IF('5 б'!C24="ж",V322,"*"))</f>
        <v>*</v>
      </c>
      <c r="U322" s="18">
        <v>0</v>
      </c>
      <c r="V322" s="18">
        <v>0</v>
      </c>
      <c r="W322" s="18" t="str">
        <f>IF('5 б'!C24="м",X322,IF('5 б'!C24="ж",Y322,"*"))</f>
        <v>*</v>
      </c>
      <c r="X322" s="18">
        <v>0</v>
      </c>
      <c r="Y322" s="18">
        <v>0</v>
      </c>
      <c r="Z322" s="18" t="str">
        <f>IF('5 б'!C24="м",AA322,IF('5 б'!C24="ж",AB322,"*"))</f>
        <v>*</v>
      </c>
      <c r="AA322" s="18">
        <v>0</v>
      </c>
      <c r="AB322" s="18">
        <v>0</v>
      </c>
      <c r="AC322" s="18" t="str">
        <f>IF('5 б'!C24="м",AD322,IF('5 б'!C24="ж",AE322,"*"))</f>
        <v>*</v>
      </c>
      <c r="AD322" s="18">
        <f>IF(U24=0,0,IF(U24&gt;19.9,0,IF(U24&lt;11.4,70,LOOKUP(U24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2" s="18">
        <f>IF(U24=0,0,IF(U24&gt;22.6,0,IF(U24&lt;12.6,70,LOOKUP(U24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2" s="18" t="str">
        <f>IF('5 б'!C24="м",AG322,IF('5 б'!C24="ж",AH322,"*"))</f>
        <v>*</v>
      </c>
      <c r="AG322" s="18">
        <f>IF(U24=0,0,IF(U24&gt;19,0,IF(U24&lt;11.2,70,LOOKUP(U24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2" s="18">
        <f>IF(U24=0,0,IF(U24&gt;22,0,IF(U24&lt;12.2,70,LOOKUP(U24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2" s="18" t="str">
        <f>IF('5 б'!C24="м",AJ322,IF('5 б'!C24="ж",AK322,"*"))</f>
        <v>*</v>
      </c>
      <c r="AJ322" s="18">
        <f>IF(U24=0,0,IF(U24&gt;18,0,IF(U24&lt;11,70,LOOKUP(U24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2" s="18">
        <f>IF(U24=0,0,IF(U24&gt;22,0,IF(U24&lt;12.2,70,LOOKUP(U24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2" s="18" t="str">
        <f t="shared" si="89"/>
        <v>*</v>
      </c>
    </row>
    <row r="323" spans="3:38" ht="12.75" hidden="1" x14ac:dyDescent="0.2">
      <c r="C323" s="15"/>
      <c r="D323" s="16"/>
      <c r="E323" s="18" t="str">
        <f>IF('5 б'!C25="м",F323,IF('5 б'!C25="ж",G323,"*"))</f>
        <v>*</v>
      </c>
      <c r="F323" s="18">
        <v>0</v>
      </c>
      <c r="G323" s="18">
        <v>0</v>
      </c>
      <c r="H323" s="18" t="str">
        <f>IF('5 б'!C25="м",I323,IF('5 б'!C25="ж",J323,"*"))</f>
        <v>*</v>
      </c>
      <c r="I323" s="18">
        <v>0</v>
      </c>
      <c r="J323" s="18">
        <v>0</v>
      </c>
      <c r="K323" s="18" t="str">
        <f>IF('5 б'!C25="м",L323,IF('5 б'!C25="ж",M323,"*"))</f>
        <v>*</v>
      </c>
      <c r="L323" s="18">
        <v>0</v>
      </c>
      <c r="M323" s="18">
        <v>0</v>
      </c>
      <c r="N323" s="18" t="str">
        <f>IF('5 б'!C25="м",O323,IF('5 б'!C25="ж",P323,"*"))</f>
        <v>*</v>
      </c>
      <c r="O323" s="18">
        <v>0</v>
      </c>
      <c r="P323" s="18">
        <v>0</v>
      </c>
      <c r="Q323" s="18" t="str">
        <f>IF('5 б'!C25="м",R323,IF('5 б'!C25="ж",S323,"*"))</f>
        <v>*</v>
      </c>
      <c r="R323" s="18">
        <v>0</v>
      </c>
      <c r="S323" s="18">
        <v>0</v>
      </c>
      <c r="T323" s="18" t="str">
        <f>IF('5 б'!C25="м",U323,IF('5 б'!C25="ж",V323,"*"))</f>
        <v>*</v>
      </c>
      <c r="U323" s="18">
        <v>0</v>
      </c>
      <c r="V323" s="18">
        <v>0</v>
      </c>
      <c r="W323" s="18" t="str">
        <f>IF('5 б'!C25="м",X323,IF('5 б'!C25="ж",Y323,"*"))</f>
        <v>*</v>
      </c>
      <c r="X323" s="18">
        <v>0</v>
      </c>
      <c r="Y323" s="18">
        <v>0</v>
      </c>
      <c r="Z323" s="18" t="str">
        <f>IF('5 б'!C25="м",AA323,IF('5 б'!C25="ж",AB323,"*"))</f>
        <v>*</v>
      </c>
      <c r="AA323" s="18">
        <v>0</v>
      </c>
      <c r="AB323" s="18">
        <v>0</v>
      </c>
      <c r="AC323" s="18" t="str">
        <f>IF('5 б'!C25="м",AD323,IF('5 б'!C25="ж",AE323,"*"))</f>
        <v>*</v>
      </c>
      <c r="AD323" s="18">
        <f>IF(U25=0,0,IF(U25&gt;19.9,0,IF(U25&lt;11.4,70,LOOKUP(U25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3" s="18">
        <f>IF(U25=0,0,IF(U25&gt;22.6,0,IF(U25&lt;12.6,70,LOOKUP(U25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3" s="18" t="str">
        <f>IF('5 б'!C25="м",AG323,IF('5 б'!C25="ж",AH323,"*"))</f>
        <v>*</v>
      </c>
      <c r="AG323" s="18">
        <f>IF(U25=0,0,IF(U25&gt;19,0,IF(U25&lt;11.2,70,LOOKUP(U25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3" s="18">
        <f>IF(U25=0,0,IF(U25&gt;22,0,IF(U25&lt;12.2,70,LOOKUP(U25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3" s="18" t="str">
        <f>IF('5 б'!C25="м",AJ323,IF('5 б'!C25="ж",AK323,"*"))</f>
        <v>*</v>
      </c>
      <c r="AJ323" s="18">
        <f>IF(U25=0,0,IF(U25&gt;18,0,IF(U25&lt;11,70,LOOKUP(U25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3" s="18">
        <f>IF(U25=0,0,IF(U25&gt;22,0,IF(U25&lt;12.2,70,LOOKUP(U25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3" s="18" t="str">
        <f t="shared" si="89"/>
        <v>*</v>
      </c>
    </row>
    <row r="324" spans="3:38" ht="12.75" hidden="1" x14ac:dyDescent="0.2">
      <c r="C324" s="15"/>
      <c r="D324" s="16"/>
      <c r="E324" s="18" t="str">
        <f>IF('5 б'!C26="м",F324,IF('5 б'!C26="ж",G324,"*"))</f>
        <v>*</v>
      </c>
      <c r="F324" s="18">
        <v>0</v>
      </c>
      <c r="G324" s="18">
        <v>0</v>
      </c>
      <c r="H324" s="18" t="str">
        <f>IF('5 б'!C26="м",I324,IF('5 б'!C26="ж",J324,"*"))</f>
        <v>*</v>
      </c>
      <c r="I324" s="18">
        <v>0</v>
      </c>
      <c r="J324" s="18">
        <v>0</v>
      </c>
      <c r="K324" s="18" t="str">
        <f>IF('5 б'!C26="м",L324,IF('5 б'!C26="ж",M324,"*"))</f>
        <v>*</v>
      </c>
      <c r="L324" s="18">
        <v>0</v>
      </c>
      <c r="M324" s="18">
        <v>0</v>
      </c>
      <c r="N324" s="18" t="str">
        <f>IF('5 б'!C26="м",O324,IF('5 б'!C26="ж",P324,"*"))</f>
        <v>*</v>
      </c>
      <c r="O324" s="18">
        <v>0</v>
      </c>
      <c r="P324" s="18">
        <v>0</v>
      </c>
      <c r="Q324" s="18" t="str">
        <f>IF('5 б'!C26="м",R324,IF('5 б'!C26="ж",S324,"*"))</f>
        <v>*</v>
      </c>
      <c r="R324" s="18">
        <v>0</v>
      </c>
      <c r="S324" s="18">
        <v>0</v>
      </c>
      <c r="T324" s="18" t="str">
        <f>IF('5 б'!C26="м",U324,IF('5 б'!C26="ж",V324,"*"))</f>
        <v>*</v>
      </c>
      <c r="U324" s="18">
        <v>0</v>
      </c>
      <c r="V324" s="18">
        <v>0</v>
      </c>
      <c r="W324" s="18" t="str">
        <f>IF('5 б'!C26="м",X324,IF('5 б'!C26="ж",Y324,"*"))</f>
        <v>*</v>
      </c>
      <c r="X324" s="18">
        <v>0</v>
      </c>
      <c r="Y324" s="18">
        <v>0</v>
      </c>
      <c r="Z324" s="18" t="str">
        <f>IF('5 б'!C26="м",AA324,IF('5 б'!C26="ж",AB324,"*"))</f>
        <v>*</v>
      </c>
      <c r="AA324" s="18">
        <v>0</v>
      </c>
      <c r="AB324" s="18">
        <v>0</v>
      </c>
      <c r="AC324" s="18" t="str">
        <f>IF('5 б'!C26="м",AD324,IF('5 б'!C26="ж",AE324,"*"))</f>
        <v>*</v>
      </c>
      <c r="AD324" s="18">
        <f>IF(U26=0,0,IF(U26&gt;19.9,0,IF(U26&lt;11.4,70,LOOKUP(U26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4" s="18">
        <f>IF(U26=0,0,IF(U26&gt;22.6,0,IF(U26&lt;12.6,70,LOOKUP(U26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4" s="18" t="str">
        <f>IF('5 б'!C26="м",AG324,IF('5 б'!C26="ж",AH324,"*"))</f>
        <v>*</v>
      </c>
      <c r="AG324" s="18">
        <f>IF(U26=0,0,IF(U26&gt;19,0,IF(U26&lt;11.2,70,LOOKUP(U26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4" s="18">
        <f>IF(U26=0,0,IF(U26&gt;22,0,IF(U26&lt;12.2,70,LOOKUP(U26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4" s="18" t="str">
        <f>IF('5 б'!C26="м",AJ324,IF('5 б'!C26="ж",AK324,"*"))</f>
        <v>*</v>
      </c>
      <c r="AJ324" s="18">
        <f>IF(U26=0,0,IF(U26&gt;18,0,IF(U26&lt;11,70,LOOKUP(U26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4" s="18">
        <f>IF(U26=0,0,IF(U26&gt;22,0,IF(U26&lt;12.2,70,LOOKUP(U26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4" s="18" t="str">
        <f t="shared" si="89"/>
        <v>*</v>
      </c>
    </row>
    <row r="325" spans="3:38" ht="12.75" hidden="1" x14ac:dyDescent="0.2">
      <c r="C325" s="15"/>
      <c r="D325" s="16"/>
      <c r="E325" s="18" t="str">
        <f>IF('5 б'!C27="м",F325,IF('5 б'!C27="ж",G325,"*"))</f>
        <v>*</v>
      </c>
      <c r="F325" s="18">
        <v>0</v>
      </c>
      <c r="G325" s="18">
        <v>0</v>
      </c>
      <c r="H325" s="18" t="str">
        <f>IF('5 б'!C27="м",I325,IF('5 б'!C27="ж",J325,"*"))</f>
        <v>*</v>
      </c>
      <c r="I325" s="18">
        <v>0</v>
      </c>
      <c r="J325" s="18">
        <v>0</v>
      </c>
      <c r="K325" s="18" t="str">
        <f>IF('5 б'!C27="м",L325,IF('5 б'!C27="ж",M325,"*"))</f>
        <v>*</v>
      </c>
      <c r="L325" s="18">
        <v>0</v>
      </c>
      <c r="M325" s="18">
        <v>0</v>
      </c>
      <c r="N325" s="18" t="str">
        <f>IF('5 б'!C27="м",O325,IF('5 б'!C27="ж",P325,"*"))</f>
        <v>*</v>
      </c>
      <c r="O325" s="18">
        <v>0</v>
      </c>
      <c r="P325" s="18">
        <v>0</v>
      </c>
      <c r="Q325" s="18" t="str">
        <f>IF('5 б'!C27="м",R325,IF('5 б'!C27="ж",S325,"*"))</f>
        <v>*</v>
      </c>
      <c r="R325" s="18">
        <v>0</v>
      </c>
      <c r="S325" s="18">
        <v>0</v>
      </c>
      <c r="T325" s="18" t="str">
        <f>IF('5 б'!C27="м",U325,IF('5 б'!C27="ж",V325,"*"))</f>
        <v>*</v>
      </c>
      <c r="U325" s="18">
        <v>0</v>
      </c>
      <c r="V325" s="18">
        <v>0</v>
      </c>
      <c r="W325" s="18" t="str">
        <f>IF('5 б'!C27="м",X325,IF('5 б'!C27="ж",Y325,"*"))</f>
        <v>*</v>
      </c>
      <c r="X325" s="18">
        <v>0</v>
      </c>
      <c r="Y325" s="18">
        <v>0</v>
      </c>
      <c r="Z325" s="18" t="str">
        <f>IF('5 б'!C27="м",AA325,IF('5 б'!C27="ж",AB325,"*"))</f>
        <v>*</v>
      </c>
      <c r="AA325" s="18">
        <v>0</v>
      </c>
      <c r="AB325" s="18">
        <v>0</v>
      </c>
      <c r="AC325" s="18" t="str">
        <f>IF('5 б'!C27="м",AD325,IF('5 б'!C27="ж",AE325,"*"))</f>
        <v>*</v>
      </c>
      <c r="AD325" s="18">
        <f>IF(U27=0,0,IF(U27&gt;19.9,0,IF(U27&lt;11.4,70,LOOKUP(U27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5" s="18">
        <f>IF(U27=0,0,IF(U27&gt;22.6,0,IF(U27&lt;12.6,70,LOOKUP(U27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5" s="18" t="str">
        <f>IF('5 б'!C27="м",AG325,IF('5 б'!C27="ж",AH325,"*"))</f>
        <v>*</v>
      </c>
      <c r="AG325" s="18">
        <f>IF(U27=0,0,IF(U27&gt;19,0,IF(U27&lt;11.2,70,LOOKUP(U27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5" s="18">
        <f>IF(U27=0,0,IF(U27&gt;22,0,IF(U27&lt;12.2,70,LOOKUP(U27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5" s="18" t="str">
        <f>IF('5 б'!C27="м",AJ325,IF('5 б'!C27="ж",AK325,"*"))</f>
        <v>*</v>
      </c>
      <c r="AJ325" s="18">
        <f>IF(U27=0,0,IF(U27&gt;18,0,IF(U27&lt;11,70,LOOKUP(U27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5" s="18">
        <f>IF(U27=0,0,IF(U27&gt;22,0,IF(U27&lt;12.2,70,LOOKUP(U27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5" s="18" t="str">
        <f t="shared" si="89"/>
        <v>*</v>
      </c>
    </row>
    <row r="326" spans="3:38" ht="12.75" hidden="1" x14ac:dyDescent="0.2">
      <c r="C326" s="15"/>
      <c r="D326" s="16"/>
      <c r="E326" s="18" t="str">
        <f>IF('5 б'!C28="м",F326,IF('5 б'!C28="ж",G326,"*"))</f>
        <v>*</v>
      </c>
      <c r="F326" s="18">
        <v>0</v>
      </c>
      <c r="G326" s="18">
        <v>0</v>
      </c>
      <c r="H326" s="18" t="str">
        <f>IF('5 б'!C28="м",I326,IF('5 б'!C28="ж",J326,"*"))</f>
        <v>*</v>
      </c>
      <c r="I326" s="18">
        <v>0</v>
      </c>
      <c r="J326" s="18">
        <v>0</v>
      </c>
      <c r="K326" s="18" t="str">
        <f>IF('5 б'!C28="м",L326,IF('5 б'!C28="ж",M326,"*"))</f>
        <v>*</v>
      </c>
      <c r="L326" s="18">
        <v>0</v>
      </c>
      <c r="M326" s="18">
        <v>0</v>
      </c>
      <c r="N326" s="18" t="str">
        <f>IF('5 б'!C28="м",O326,IF('5 б'!C28="ж",P326,"*"))</f>
        <v>*</v>
      </c>
      <c r="O326" s="18">
        <v>0</v>
      </c>
      <c r="P326" s="18">
        <v>0</v>
      </c>
      <c r="Q326" s="18" t="str">
        <f>IF('5 б'!C28="м",R326,IF('5 б'!C28="ж",S326,"*"))</f>
        <v>*</v>
      </c>
      <c r="R326" s="18">
        <v>0</v>
      </c>
      <c r="S326" s="18">
        <v>0</v>
      </c>
      <c r="T326" s="18" t="str">
        <f>IF('5 б'!C28="м",U326,IF('5 б'!C28="ж",V326,"*"))</f>
        <v>*</v>
      </c>
      <c r="U326" s="18">
        <v>0</v>
      </c>
      <c r="V326" s="18">
        <v>0</v>
      </c>
      <c r="W326" s="18" t="str">
        <f>IF('5 б'!C28="м",X326,IF('5 б'!C28="ж",Y326,"*"))</f>
        <v>*</v>
      </c>
      <c r="X326" s="18">
        <v>0</v>
      </c>
      <c r="Y326" s="18">
        <v>0</v>
      </c>
      <c r="Z326" s="18" t="str">
        <f>IF('5 б'!C28="м",AA326,IF('5 б'!C28="ж",AB326,"*"))</f>
        <v>*</v>
      </c>
      <c r="AA326" s="18">
        <v>0</v>
      </c>
      <c r="AB326" s="18">
        <v>0</v>
      </c>
      <c r="AC326" s="18" t="str">
        <f>IF('5 б'!C28="м",AD326,IF('5 б'!C28="ж",AE326,"*"))</f>
        <v>*</v>
      </c>
      <c r="AD326" s="18">
        <f>IF(U28=0,0,IF(U28&gt;19.9,0,IF(U28&lt;11.4,70,LOOKUP(U28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6" s="18">
        <f>IF(U28=0,0,IF(U28&gt;22.6,0,IF(U28&lt;12.6,70,LOOKUP(U28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6" s="18" t="str">
        <f>IF('5 б'!C28="м",AG326,IF('5 б'!C28="ж",AH326,"*"))</f>
        <v>*</v>
      </c>
      <c r="AG326" s="18">
        <f>IF(U28=0,0,IF(U28&gt;19,0,IF(U28&lt;11.2,70,LOOKUP(U28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6" s="18">
        <f>IF(U28=0,0,IF(U28&gt;22,0,IF(U28&lt;12.2,70,LOOKUP(U28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6" s="18" t="str">
        <f>IF('5 б'!C28="м",AJ326,IF('5 б'!C28="ж",AK326,"*"))</f>
        <v>*</v>
      </c>
      <c r="AJ326" s="18">
        <f>IF(U28=0,0,IF(U28&gt;18,0,IF(U28&lt;11,70,LOOKUP(U28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6" s="18">
        <f>IF(U28=0,0,IF(U28&gt;22,0,IF(U28&lt;12.2,70,LOOKUP(U28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6" s="18" t="str">
        <f t="shared" si="89"/>
        <v>*</v>
      </c>
    </row>
    <row r="327" spans="3:38" ht="12.75" hidden="1" x14ac:dyDescent="0.2">
      <c r="C327" s="15"/>
      <c r="D327" s="16"/>
      <c r="E327" s="18" t="str">
        <f>IF('5 б'!C29="м",F327,IF('5 б'!C29="ж",G327,"*"))</f>
        <v>*</v>
      </c>
      <c r="F327" s="18">
        <v>0</v>
      </c>
      <c r="G327" s="18">
        <v>0</v>
      </c>
      <c r="H327" s="18" t="str">
        <f>IF('5 б'!C29="м",I327,IF('5 б'!C29="ж",J327,"*"))</f>
        <v>*</v>
      </c>
      <c r="I327" s="18">
        <v>0</v>
      </c>
      <c r="J327" s="18">
        <v>0</v>
      </c>
      <c r="K327" s="18" t="str">
        <f>IF('5 б'!C29="м",L327,IF('5 б'!C29="ж",M327,"*"))</f>
        <v>*</v>
      </c>
      <c r="L327" s="18">
        <v>0</v>
      </c>
      <c r="M327" s="18">
        <v>0</v>
      </c>
      <c r="N327" s="18" t="str">
        <f>IF('5 б'!C29="м",O327,IF('5 б'!C29="ж",P327,"*"))</f>
        <v>*</v>
      </c>
      <c r="O327" s="18">
        <v>0</v>
      </c>
      <c r="P327" s="18">
        <v>0</v>
      </c>
      <c r="Q327" s="18" t="str">
        <f>IF('5 б'!C29="м",R327,IF('5 б'!C29="ж",S327,"*"))</f>
        <v>*</v>
      </c>
      <c r="R327" s="18">
        <v>0</v>
      </c>
      <c r="S327" s="18">
        <v>0</v>
      </c>
      <c r="T327" s="18" t="str">
        <f>IF('5 б'!C29="м",U327,IF('5 б'!C29="ж",V327,"*"))</f>
        <v>*</v>
      </c>
      <c r="U327" s="18">
        <v>0</v>
      </c>
      <c r="V327" s="18">
        <v>0</v>
      </c>
      <c r="W327" s="18" t="str">
        <f>IF('5 б'!C29="м",X327,IF('5 б'!C29="ж",Y327,"*"))</f>
        <v>*</v>
      </c>
      <c r="X327" s="18">
        <v>0</v>
      </c>
      <c r="Y327" s="18">
        <v>0</v>
      </c>
      <c r="Z327" s="18" t="str">
        <f>IF('5 б'!C29="м",AA327,IF('5 б'!C29="ж",AB327,"*"))</f>
        <v>*</v>
      </c>
      <c r="AA327" s="18">
        <v>0</v>
      </c>
      <c r="AB327" s="18">
        <v>0</v>
      </c>
      <c r="AC327" s="18" t="str">
        <f>IF('5 б'!C29="м",AD327,IF('5 б'!C29="ж",AE327,"*"))</f>
        <v>*</v>
      </c>
      <c r="AD327" s="18">
        <f>IF(U29=0,0,IF(U29&gt;19.9,0,IF(U29&lt;11.4,70,LOOKUP(U29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7" s="18">
        <f>IF(U29=0,0,IF(U29&gt;22.6,0,IF(U29&lt;12.6,70,LOOKUP(U29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7" s="18" t="str">
        <f>IF('5 б'!C29="м",AG327,IF('5 б'!C29="ж",AH327,"*"))</f>
        <v>*</v>
      </c>
      <c r="AG327" s="18">
        <f>IF(U29=0,0,IF(U29&gt;19,0,IF(U29&lt;11.2,70,LOOKUP(U29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7" s="18">
        <f>IF(U29=0,0,IF(U29&gt;22,0,IF(U29&lt;12.2,70,LOOKUP(U29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7" s="18" t="str">
        <f>IF('5 б'!C29="м",AJ327,IF('5 б'!C29="ж",AK327,"*"))</f>
        <v>*</v>
      </c>
      <c r="AJ327" s="18">
        <f>IF(U29=0,0,IF(U29&gt;18,0,IF(U29&lt;11,70,LOOKUP(U29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7" s="18">
        <f>IF(U29=0,0,IF(U29&gt;22,0,IF(U29&lt;12.2,70,LOOKUP(U29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7" s="18" t="str">
        <f t="shared" si="89"/>
        <v>*</v>
      </c>
    </row>
    <row r="328" spans="3:38" ht="12.75" hidden="1" x14ac:dyDescent="0.2">
      <c r="C328" s="15"/>
      <c r="D328" s="16"/>
      <c r="E328" s="18" t="str">
        <f>IF('5 б'!C30="м",F328,IF('5 б'!C30="ж",G328,"*"))</f>
        <v>*</v>
      </c>
      <c r="F328" s="18">
        <v>0</v>
      </c>
      <c r="G328" s="18">
        <v>0</v>
      </c>
      <c r="H328" s="18" t="str">
        <f>IF('5 б'!C30="м",I328,IF('5 б'!C30="ж",J328,"*"))</f>
        <v>*</v>
      </c>
      <c r="I328" s="18">
        <v>0</v>
      </c>
      <c r="J328" s="18">
        <v>0</v>
      </c>
      <c r="K328" s="18" t="str">
        <f>IF('5 б'!C30="м",L328,IF('5 б'!C30="ж",M328,"*"))</f>
        <v>*</v>
      </c>
      <c r="L328" s="18">
        <v>0</v>
      </c>
      <c r="M328" s="18">
        <v>0</v>
      </c>
      <c r="N328" s="18" t="str">
        <f>IF('5 б'!C30="м",O328,IF('5 б'!C30="ж",P328,"*"))</f>
        <v>*</v>
      </c>
      <c r="O328" s="18">
        <v>0</v>
      </c>
      <c r="P328" s="18">
        <v>0</v>
      </c>
      <c r="Q328" s="18" t="str">
        <f>IF('5 б'!C30="м",R328,IF('5 б'!C30="ж",S328,"*"))</f>
        <v>*</v>
      </c>
      <c r="R328" s="18">
        <v>0</v>
      </c>
      <c r="S328" s="18">
        <v>0</v>
      </c>
      <c r="T328" s="18" t="str">
        <f>IF('5 б'!C30="м",U328,IF('5 б'!C30="ж",V328,"*"))</f>
        <v>*</v>
      </c>
      <c r="U328" s="18">
        <v>0</v>
      </c>
      <c r="V328" s="18">
        <v>0</v>
      </c>
      <c r="W328" s="18" t="str">
        <f>IF('5 б'!C30="м",X328,IF('5 б'!C30="ж",Y328,"*"))</f>
        <v>*</v>
      </c>
      <c r="X328" s="18">
        <v>0</v>
      </c>
      <c r="Y328" s="18">
        <v>0</v>
      </c>
      <c r="Z328" s="18" t="str">
        <f>IF('5 б'!C30="м",AA328,IF('5 б'!C30="ж",AB328,"*"))</f>
        <v>*</v>
      </c>
      <c r="AA328" s="18">
        <v>0</v>
      </c>
      <c r="AB328" s="18">
        <v>0</v>
      </c>
      <c r="AC328" s="18" t="str">
        <f>IF('5 б'!C30="м",AD328,IF('5 б'!C30="ж",AE328,"*"))</f>
        <v>*</v>
      </c>
      <c r="AD328" s="18">
        <f>IF(U30=0,0,IF(U30&gt;19.9,0,IF(U30&lt;11.4,70,LOOKUP(U30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8" s="18">
        <f>IF(U30=0,0,IF(U30&gt;22.6,0,IF(U30&lt;12.6,70,LOOKUP(U30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8" s="18" t="str">
        <f>IF('5 б'!C30="м",AG328,IF('5 б'!C30="ж",AH328,"*"))</f>
        <v>*</v>
      </c>
      <c r="AG328" s="18">
        <f>IF(U30=0,0,IF(U30&gt;19,0,IF(U30&lt;11.2,70,LOOKUP(U30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8" s="18">
        <f>IF(U30=0,0,IF(U30&gt;22,0,IF(U30&lt;12.2,70,LOOKUP(U30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8" s="18" t="str">
        <f>IF('5 б'!C30="м",AJ328,IF('5 б'!C30="ж",AK328,"*"))</f>
        <v>*</v>
      </c>
      <c r="AJ328" s="18">
        <f>IF(U30=0,0,IF(U30&gt;18,0,IF(U30&lt;11,70,LOOKUP(U30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8" s="18">
        <f>IF(U30=0,0,IF(U30&gt;22,0,IF(U30&lt;12.2,70,LOOKUP(U30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8" s="18" t="str">
        <f t="shared" si="89"/>
        <v>*</v>
      </c>
    </row>
    <row r="329" spans="3:38" ht="12.75" hidden="1" x14ac:dyDescent="0.2">
      <c r="C329" s="15"/>
      <c r="D329" s="16"/>
      <c r="E329" s="18" t="str">
        <f>IF('5 б'!C31="м",F329,IF('5 б'!C31="ж",G329,"*"))</f>
        <v>*</v>
      </c>
      <c r="F329" s="18">
        <v>0</v>
      </c>
      <c r="G329" s="18">
        <v>0</v>
      </c>
      <c r="H329" s="18" t="str">
        <f>IF('5 б'!C31="м",I329,IF('5 б'!C31="ж",J329,"*"))</f>
        <v>*</v>
      </c>
      <c r="I329" s="18">
        <v>0</v>
      </c>
      <c r="J329" s="18">
        <v>0</v>
      </c>
      <c r="K329" s="18" t="str">
        <f>IF('5 б'!C31="м",L329,IF('5 б'!C31="ж",M329,"*"))</f>
        <v>*</v>
      </c>
      <c r="L329" s="18">
        <v>0</v>
      </c>
      <c r="M329" s="18">
        <v>0</v>
      </c>
      <c r="N329" s="18" t="str">
        <f>IF('5 б'!C31="м",O329,IF('5 б'!C31="ж",P329,"*"))</f>
        <v>*</v>
      </c>
      <c r="O329" s="18">
        <v>0</v>
      </c>
      <c r="P329" s="18">
        <v>0</v>
      </c>
      <c r="Q329" s="18" t="str">
        <f>IF('5 б'!C31="м",R329,IF('5 б'!C31="ж",S329,"*"))</f>
        <v>*</v>
      </c>
      <c r="R329" s="18">
        <v>0</v>
      </c>
      <c r="S329" s="18">
        <v>0</v>
      </c>
      <c r="T329" s="18" t="str">
        <f>IF('5 б'!C31="м",U329,IF('5 б'!C31="ж",V329,"*"))</f>
        <v>*</v>
      </c>
      <c r="U329" s="18">
        <v>0</v>
      </c>
      <c r="V329" s="18">
        <v>0</v>
      </c>
      <c r="W329" s="18" t="str">
        <f>IF('5 б'!C31="м",X329,IF('5 б'!C31="ж",Y329,"*"))</f>
        <v>*</v>
      </c>
      <c r="X329" s="18">
        <v>0</v>
      </c>
      <c r="Y329" s="18">
        <v>0</v>
      </c>
      <c r="Z329" s="18" t="str">
        <f>IF('5 б'!C31="м",AA329,IF('5 б'!C31="ж",AB329,"*"))</f>
        <v>*</v>
      </c>
      <c r="AA329" s="18">
        <v>0</v>
      </c>
      <c r="AB329" s="18">
        <v>0</v>
      </c>
      <c r="AC329" s="18" t="str">
        <f>IF('5 б'!C31="м",AD329,IF('5 б'!C31="ж",AE329,"*"))</f>
        <v>*</v>
      </c>
      <c r="AD329" s="18">
        <f>IF(U31=0,0,IF(U31&gt;19.9,0,IF(U31&lt;11.4,70,LOOKUP(U31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9" s="18">
        <f>IF(U31=0,0,IF(U31&gt;22.6,0,IF(U31&lt;12.6,70,LOOKUP(U31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9" s="18" t="str">
        <f>IF('5 б'!C31="м",AG329,IF('5 б'!C31="ж",AH329,"*"))</f>
        <v>*</v>
      </c>
      <c r="AG329" s="18">
        <f>IF(U31=0,0,IF(U31&gt;19,0,IF(U31&lt;11.2,70,LOOKUP(U31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9" s="18">
        <f>IF(U31=0,0,IF(U31&gt;22,0,IF(U31&lt;12.2,70,LOOKUP(U31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9" s="18" t="str">
        <f>IF('5 б'!C31="м",AJ329,IF('5 б'!C31="ж",AK329,"*"))</f>
        <v>*</v>
      </c>
      <c r="AJ329" s="18">
        <f>IF(U31=0,0,IF(U31&gt;18,0,IF(U31&lt;11,70,LOOKUP(U31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9" s="18">
        <f>IF(U31=0,0,IF(U31&gt;22,0,IF(U31&lt;12.2,70,LOOKUP(U31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9" s="18" t="str">
        <f t="shared" si="89"/>
        <v>*</v>
      </c>
    </row>
    <row r="330" spans="3:38" ht="12.75" hidden="1" x14ac:dyDescent="0.2">
      <c r="C330" s="15"/>
      <c r="D330" s="16"/>
      <c r="E330" s="18" t="str">
        <f>IF('5 б'!C32="м",F330,IF('5 б'!C32="ж",G330,"*"))</f>
        <v>*</v>
      </c>
      <c r="F330" s="18">
        <v>0</v>
      </c>
      <c r="G330" s="18">
        <v>0</v>
      </c>
      <c r="H330" s="18" t="str">
        <f>IF('5 б'!C32="м",I330,IF('5 б'!C32="ж",J330,"*"))</f>
        <v>*</v>
      </c>
      <c r="I330" s="18">
        <v>0</v>
      </c>
      <c r="J330" s="18">
        <v>0</v>
      </c>
      <c r="K330" s="18" t="str">
        <f>IF('5 б'!C32="м",L330,IF('5 б'!C32="ж",M330,"*"))</f>
        <v>*</v>
      </c>
      <c r="L330" s="18">
        <v>0</v>
      </c>
      <c r="M330" s="18">
        <v>0</v>
      </c>
      <c r="N330" s="18" t="str">
        <f>IF('5 б'!C32="м",O330,IF('5 б'!C32="ж",P330,"*"))</f>
        <v>*</v>
      </c>
      <c r="O330" s="18">
        <v>0</v>
      </c>
      <c r="P330" s="18">
        <v>0</v>
      </c>
      <c r="Q330" s="18" t="str">
        <f>IF('5 б'!C32="м",R330,IF('5 б'!C32="ж",S330,"*"))</f>
        <v>*</v>
      </c>
      <c r="R330" s="18">
        <v>0</v>
      </c>
      <c r="S330" s="18">
        <v>0</v>
      </c>
      <c r="T330" s="18" t="str">
        <f>IF('5 б'!C32="м",U330,IF('5 б'!C32="ж",V330,"*"))</f>
        <v>*</v>
      </c>
      <c r="U330" s="18">
        <v>0</v>
      </c>
      <c r="V330" s="18">
        <v>0</v>
      </c>
      <c r="W330" s="18" t="str">
        <f>IF('5 б'!C32="м",X330,IF('5 б'!C32="ж",Y330,"*"))</f>
        <v>*</v>
      </c>
      <c r="X330" s="18">
        <v>0</v>
      </c>
      <c r="Y330" s="18">
        <v>0</v>
      </c>
      <c r="Z330" s="18" t="str">
        <f>IF('5 б'!C32="м",AA330,IF('5 б'!C32="ж",AB330,"*"))</f>
        <v>*</v>
      </c>
      <c r="AA330" s="18">
        <v>0</v>
      </c>
      <c r="AB330" s="18">
        <v>0</v>
      </c>
      <c r="AC330" s="18" t="str">
        <f>IF('5 б'!C32="м",AD330,IF('5 б'!C32="ж",AE330,"*"))</f>
        <v>*</v>
      </c>
      <c r="AD330" s="18">
        <f>IF(U32=0,0,IF(U32&gt;19.9,0,IF(U32&lt;11.4,70,LOOKUP(U32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0" s="18">
        <f>IF(U32=0,0,IF(U32&gt;22.6,0,IF(U32&lt;12.6,70,LOOKUP(U32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0" s="18" t="str">
        <f>IF('5 б'!C32="м",AG330,IF('5 б'!C32="ж",AH330,"*"))</f>
        <v>*</v>
      </c>
      <c r="AG330" s="18">
        <f>IF(U32=0,0,IF(U32&gt;19,0,IF(U32&lt;11.2,70,LOOKUP(U32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0" s="18">
        <f>IF(U32=0,0,IF(U32&gt;22,0,IF(U32&lt;12.2,70,LOOKUP(U32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0" s="18" t="str">
        <f>IF('5 б'!C32="м",AJ330,IF('5 б'!C32="ж",AK330,"*"))</f>
        <v>*</v>
      </c>
      <c r="AJ330" s="18">
        <f>IF(U32=0,0,IF(U32&gt;18,0,IF(U32&lt;11,70,LOOKUP(U32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0" s="18">
        <f>IF(U32=0,0,IF(U32&gt;22,0,IF(U32&lt;12.2,70,LOOKUP(U32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0" s="18" t="str">
        <f t="shared" si="89"/>
        <v>*</v>
      </c>
    </row>
    <row r="331" spans="3:38" ht="12.75" hidden="1" x14ac:dyDescent="0.2">
      <c r="C331" s="15"/>
      <c r="D331" s="16"/>
      <c r="E331" s="18" t="str">
        <f>IF('5 б'!C33="м",F331,IF('5 б'!C33="ж",G331,"*"))</f>
        <v>*</v>
      </c>
      <c r="F331" s="18">
        <v>0</v>
      </c>
      <c r="G331" s="18">
        <v>0</v>
      </c>
      <c r="H331" s="18" t="str">
        <f>IF('5 б'!C33="м",I331,IF('5 б'!C33="ж",J331,"*"))</f>
        <v>*</v>
      </c>
      <c r="I331" s="18">
        <v>0</v>
      </c>
      <c r="J331" s="18">
        <v>0</v>
      </c>
      <c r="K331" s="18" t="str">
        <f>IF('5 б'!C33="м",L331,IF('5 б'!C33="ж",M331,"*"))</f>
        <v>*</v>
      </c>
      <c r="L331" s="18">
        <v>0</v>
      </c>
      <c r="M331" s="18">
        <v>0</v>
      </c>
      <c r="N331" s="18" t="str">
        <f>IF('5 б'!C33="м",O331,IF('5 б'!C33="ж",P331,"*"))</f>
        <v>*</v>
      </c>
      <c r="O331" s="18">
        <v>0</v>
      </c>
      <c r="P331" s="18">
        <v>0</v>
      </c>
      <c r="Q331" s="18" t="str">
        <f>IF('5 б'!C33="м",R331,IF('5 б'!C33="ж",S331,"*"))</f>
        <v>*</v>
      </c>
      <c r="R331" s="18">
        <v>0</v>
      </c>
      <c r="S331" s="18">
        <v>0</v>
      </c>
      <c r="T331" s="18" t="str">
        <f>IF('5 б'!C33="м",U331,IF('5 б'!C33="ж",V331,"*"))</f>
        <v>*</v>
      </c>
      <c r="U331" s="18">
        <v>0</v>
      </c>
      <c r="V331" s="18">
        <v>0</v>
      </c>
      <c r="W331" s="18" t="str">
        <f>IF('5 б'!C33="м",X331,IF('5 б'!C33="ж",Y331,"*"))</f>
        <v>*</v>
      </c>
      <c r="X331" s="18">
        <v>0</v>
      </c>
      <c r="Y331" s="18">
        <v>0</v>
      </c>
      <c r="Z331" s="18" t="str">
        <f>IF('5 б'!C33="м",AA331,IF('5 б'!C33="ж",AB331,"*"))</f>
        <v>*</v>
      </c>
      <c r="AA331" s="18">
        <v>0</v>
      </c>
      <c r="AB331" s="18">
        <v>0</v>
      </c>
      <c r="AC331" s="18" t="str">
        <f>IF('5 б'!C33="м",AD331,IF('5 б'!C33="ж",AE331,"*"))</f>
        <v>*</v>
      </c>
      <c r="AD331" s="18">
        <f>IF(U33=0,0,IF(U33&gt;19.9,0,IF(U33&lt;11.4,70,LOOKUP(U33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1" s="18">
        <f>IF(U33=0,0,IF(U33&gt;22.6,0,IF(U33&lt;12.6,70,LOOKUP(U33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1" s="18" t="str">
        <f>IF('5 б'!C33="м",AG331,IF('5 б'!C33="ж",AH331,"*"))</f>
        <v>*</v>
      </c>
      <c r="AG331" s="18">
        <f>IF(U33=0,0,IF(U33&gt;19,0,IF(U33&lt;11.2,70,LOOKUP(U33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1" s="18">
        <f>IF(U33=0,0,IF(U33&gt;22,0,IF(U33&lt;12.2,70,LOOKUP(U33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1" s="18" t="str">
        <f>IF('5 б'!C33="м",AJ331,IF('5 б'!C33="ж",AK331,"*"))</f>
        <v>*</v>
      </c>
      <c r="AJ331" s="18">
        <f>IF(U33=0,0,IF(U33&gt;18,0,IF(U33&lt;11,70,LOOKUP(U33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1" s="18">
        <f>IF(U33=0,0,IF(U33&gt;22,0,IF(U33&lt;12.2,70,LOOKUP(U33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1" s="18" t="str">
        <f t="shared" si="89"/>
        <v>*</v>
      </c>
    </row>
    <row r="332" spans="3:38" ht="12.75" hidden="1" x14ac:dyDescent="0.2">
      <c r="C332" s="15"/>
      <c r="D332" s="16"/>
      <c r="E332" s="18" t="str">
        <f>IF('5 б'!C34="м",F332,IF('5 б'!C34="ж",G332,"*"))</f>
        <v>*</v>
      </c>
      <c r="F332" s="18">
        <v>0</v>
      </c>
      <c r="G332" s="18">
        <v>0</v>
      </c>
      <c r="H332" s="18" t="str">
        <f>IF('5 б'!C34="м",I332,IF('5 б'!C34="ж",J332,"*"))</f>
        <v>*</v>
      </c>
      <c r="I332" s="18">
        <v>0</v>
      </c>
      <c r="J332" s="18">
        <v>0</v>
      </c>
      <c r="K332" s="18" t="str">
        <f>IF('5 б'!C34="м",L332,IF('5 б'!C34="ж",M332,"*"))</f>
        <v>*</v>
      </c>
      <c r="L332" s="18">
        <v>0</v>
      </c>
      <c r="M332" s="18">
        <v>0</v>
      </c>
      <c r="N332" s="18" t="str">
        <f>IF('5 б'!C34="м",O332,IF('5 б'!C34="ж",P332,"*"))</f>
        <v>*</v>
      </c>
      <c r="O332" s="18">
        <v>0</v>
      </c>
      <c r="P332" s="18">
        <v>0</v>
      </c>
      <c r="Q332" s="18" t="str">
        <f>IF('5 б'!C34="м",R332,IF('5 б'!C34="ж",S332,"*"))</f>
        <v>*</v>
      </c>
      <c r="R332" s="18">
        <v>0</v>
      </c>
      <c r="S332" s="18">
        <v>0</v>
      </c>
      <c r="T332" s="18" t="str">
        <f>IF('5 б'!C34="м",U332,IF('5 б'!C34="ж",V332,"*"))</f>
        <v>*</v>
      </c>
      <c r="U332" s="18">
        <v>0</v>
      </c>
      <c r="V332" s="18">
        <v>0</v>
      </c>
      <c r="W332" s="18" t="str">
        <f>IF('5 б'!C34="м",X332,IF('5 б'!C34="ж",Y332,"*"))</f>
        <v>*</v>
      </c>
      <c r="X332" s="18">
        <v>0</v>
      </c>
      <c r="Y332" s="18">
        <v>0</v>
      </c>
      <c r="Z332" s="18" t="str">
        <f>IF('5 б'!C34="м",AA332,IF('5 б'!C34="ж",AB332,"*"))</f>
        <v>*</v>
      </c>
      <c r="AA332" s="18">
        <v>0</v>
      </c>
      <c r="AB332" s="18">
        <v>0</v>
      </c>
      <c r="AC332" s="18" t="str">
        <f>IF('5 б'!C34="м",AD332,IF('5 б'!C34="ж",AE332,"*"))</f>
        <v>*</v>
      </c>
      <c r="AD332" s="18">
        <f>IF(U34=0,0,IF(U34&gt;19.9,0,IF(U34&lt;11.4,70,LOOKUP(U34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2" s="18">
        <f>IF(U34=0,0,IF(U34&gt;22.6,0,IF(U34&lt;12.6,70,LOOKUP(U34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2" s="18" t="str">
        <f>IF('5 б'!C34="м",AG332,IF('5 б'!C34="ж",AH332,"*"))</f>
        <v>*</v>
      </c>
      <c r="AG332" s="18">
        <f>IF(U34=0,0,IF(U34&gt;19,0,IF(U34&lt;11.2,70,LOOKUP(U34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2" s="18">
        <f>IF(U34=0,0,IF(U34&gt;22,0,IF(U34&lt;12.2,70,LOOKUP(U34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2" s="18" t="str">
        <f>IF('5 б'!C34="м",AJ332,IF('5 б'!C34="ж",AK332,"*"))</f>
        <v>*</v>
      </c>
      <c r="AJ332" s="18">
        <f>IF(U34=0,0,IF(U34&gt;18,0,IF(U34&lt;11,70,LOOKUP(U34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2" s="18">
        <f>IF(U34=0,0,IF(U34&gt;22,0,IF(U34&lt;12.2,70,LOOKUP(U34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2" s="18" t="str">
        <f t="shared" si="89"/>
        <v>*</v>
      </c>
    </row>
    <row r="333" spans="3:38" ht="12.75" hidden="1" x14ac:dyDescent="0.2">
      <c r="C333" s="15"/>
      <c r="D333" s="16"/>
      <c r="E333" s="18" t="str">
        <f>IF('5 б'!C35="м",F333,IF('5 б'!C35="ж",G333,"*"))</f>
        <v>*</v>
      </c>
      <c r="F333" s="18">
        <v>0</v>
      </c>
      <c r="G333" s="18">
        <v>0</v>
      </c>
      <c r="H333" s="18" t="str">
        <f>IF('5 б'!C35="м",I333,IF('5 б'!C35="ж",J333,"*"))</f>
        <v>*</v>
      </c>
      <c r="I333" s="18">
        <v>0</v>
      </c>
      <c r="J333" s="18">
        <v>0</v>
      </c>
      <c r="K333" s="18" t="str">
        <f>IF('5 б'!C35="м",L333,IF('5 б'!C35="ж",M333,"*"))</f>
        <v>*</v>
      </c>
      <c r="L333" s="18">
        <v>0</v>
      </c>
      <c r="M333" s="18">
        <v>0</v>
      </c>
      <c r="N333" s="18" t="str">
        <f>IF('5 б'!C35="м",O333,IF('5 б'!C35="ж",P333,"*"))</f>
        <v>*</v>
      </c>
      <c r="O333" s="18">
        <v>0</v>
      </c>
      <c r="P333" s="18">
        <v>0</v>
      </c>
      <c r="Q333" s="18" t="str">
        <f>IF('5 б'!C35="м",R333,IF('5 б'!C35="ж",S333,"*"))</f>
        <v>*</v>
      </c>
      <c r="R333" s="18">
        <v>0</v>
      </c>
      <c r="S333" s="18">
        <v>0</v>
      </c>
      <c r="T333" s="18" t="str">
        <f>IF('5 б'!C35="м",U333,IF('5 б'!C35="ж",V333,"*"))</f>
        <v>*</v>
      </c>
      <c r="U333" s="18">
        <v>0</v>
      </c>
      <c r="V333" s="18">
        <v>0</v>
      </c>
      <c r="W333" s="18" t="str">
        <f>IF('5 б'!C35="м",X333,IF('5 б'!C35="ж",Y333,"*"))</f>
        <v>*</v>
      </c>
      <c r="X333" s="18">
        <v>0</v>
      </c>
      <c r="Y333" s="18">
        <v>0</v>
      </c>
      <c r="Z333" s="18" t="str">
        <f>IF('5 б'!C35="м",AA333,IF('5 б'!C35="ж",AB333,"*"))</f>
        <v>*</v>
      </c>
      <c r="AA333" s="18">
        <v>0</v>
      </c>
      <c r="AB333" s="18">
        <v>0</v>
      </c>
      <c r="AC333" s="18" t="str">
        <f>IF('5 б'!C35="м",AD333,IF('5 б'!C35="ж",AE333,"*"))</f>
        <v>*</v>
      </c>
      <c r="AD333" s="18">
        <f>IF(U35=0,0,IF(U35&gt;19.9,0,IF(U35&lt;11.4,70,LOOKUP(U35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3" s="18">
        <f>IF(U35=0,0,IF(U35&gt;22.6,0,IF(U35&lt;12.6,70,LOOKUP(U35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3" s="18" t="str">
        <f>IF('5 б'!C35="м",AG333,IF('5 б'!C35="ж",AH333,"*"))</f>
        <v>*</v>
      </c>
      <c r="AG333" s="18">
        <f>IF(U35=0,0,IF(U35&gt;19,0,IF(U35&lt;11.2,70,LOOKUP(U35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3" s="18">
        <f>IF(U35=0,0,IF(U35&gt;22,0,IF(U35&lt;12.2,70,LOOKUP(U35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3" s="18" t="str">
        <f>IF('5 б'!C35="м",AJ333,IF('5 б'!C35="ж",AK333,"*"))</f>
        <v>*</v>
      </c>
      <c r="AJ333" s="18">
        <f>IF(U35=0,0,IF(U35&gt;18,0,IF(U35&lt;11,70,LOOKUP(U35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3" s="18">
        <f>IF(U35=0,0,IF(U35&gt;22,0,IF(U35&lt;12.2,70,LOOKUP(U35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3" s="18" t="str">
        <f t="shared" si="89"/>
        <v>*</v>
      </c>
    </row>
    <row r="334" spans="3:38" ht="12.75" hidden="1" x14ac:dyDescent="0.2">
      <c r="C334" s="15"/>
      <c r="D334" s="16"/>
      <c r="E334" s="18" t="str">
        <f>IF('5 б'!C36="м",F334,IF('5 б'!C36="ж",G334,"*"))</f>
        <v>*</v>
      </c>
      <c r="F334" s="18">
        <v>0</v>
      </c>
      <c r="G334" s="18">
        <v>0</v>
      </c>
      <c r="H334" s="18" t="str">
        <f>IF('5 б'!C36="м",I334,IF('5 б'!C36="ж",J334,"*"))</f>
        <v>*</v>
      </c>
      <c r="I334" s="18">
        <v>0</v>
      </c>
      <c r="J334" s="18">
        <v>0</v>
      </c>
      <c r="K334" s="18" t="str">
        <f>IF('5 б'!C36="м",L334,IF('5 б'!C36="ж",M334,"*"))</f>
        <v>*</v>
      </c>
      <c r="L334" s="18">
        <v>0</v>
      </c>
      <c r="M334" s="18">
        <v>0</v>
      </c>
      <c r="N334" s="18" t="str">
        <f>IF('5 б'!C36="м",O334,IF('5 б'!C36="ж",P334,"*"))</f>
        <v>*</v>
      </c>
      <c r="O334" s="18">
        <v>0</v>
      </c>
      <c r="P334" s="18">
        <v>0</v>
      </c>
      <c r="Q334" s="18" t="str">
        <f>IF('5 б'!C36="м",R334,IF('5 б'!C36="ж",S334,"*"))</f>
        <v>*</v>
      </c>
      <c r="R334" s="18">
        <v>0</v>
      </c>
      <c r="S334" s="18">
        <v>0</v>
      </c>
      <c r="T334" s="18" t="str">
        <f>IF('5 б'!C36="м",U334,IF('5 б'!C36="ж",V334,"*"))</f>
        <v>*</v>
      </c>
      <c r="U334" s="18">
        <v>0</v>
      </c>
      <c r="V334" s="18">
        <v>0</v>
      </c>
      <c r="W334" s="18" t="str">
        <f>IF('5 б'!C36="м",X334,IF('5 б'!C36="ж",Y334,"*"))</f>
        <v>*</v>
      </c>
      <c r="X334" s="18">
        <v>0</v>
      </c>
      <c r="Y334" s="18">
        <v>0</v>
      </c>
      <c r="Z334" s="18" t="str">
        <f>IF('5 б'!C36="м",AA334,IF('5 б'!C36="ж",AB334,"*"))</f>
        <v>*</v>
      </c>
      <c r="AA334" s="18">
        <v>0</v>
      </c>
      <c r="AB334" s="18">
        <v>0</v>
      </c>
      <c r="AC334" s="18" t="str">
        <f>IF('5 б'!C36="м",AD334,IF('5 б'!C36="ж",AE334,"*"))</f>
        <v>*</v>
      </c>
      <c r="AD334" s="18">
        <f>IF(U36=0,0,IF(U36&gt;19.9,0,IF(U36&lt;11.4,70,LOOKUP(U36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4" s="18">
        <f>IF(U36=0,0,IF(U36&gt;22.6,0,IF(U36&lt;12.6,70,LOOKUP(U36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4" s="18" t="str">
        <f>IF('5 б'!C36="м",AG334,IF('5 б'!C36="ж",AH334,"*"))</f>
        <v>*</v>
      </c>
      <c r="AG334" s="18">
        <f>IF(U36=0,0,IF(U36&gt;19,0,IF(U36&lt;11.2,70,LOOKUP(U36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4" s="18">
        <f>IF(U36=0,0,IF(U36&gt;22,0,IF(U36&lt;12.2,70,LOOKUP(U36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4" s="18" t="str">
        <f>IF('5 б'!C36="м",AJ334,IF('5 б'!C36="ж",AK334,"*"))</f>
        <v>*</v>
      </c>
      <c r="AJ334" s="18">
        <f>IF(U36=0,0,IF(U36&gt;18,0,IF(U36&lt;11,70,LOOKUP(U36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4" s="18">
        <f>IF(U36=0,0,IF(U36&gt;22,0,IF(U36&lt;12.2,70,LOOKUP(U36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4" s="18" t="str">
        <f t="shared" si="89"/>
        <v>*</v>
      </c>
    </row>
    <row r="335" spans="3:38" ht="12.75" hidden="1" x14ac:dyDescent="0.2">
      <c r="C335" s="15"/>
      <c r="D335" s="16"/>
      <c r="E335" s="18" t="str">
        <f>IF('5 б'!C37="м",F335,IF('5 б'!C37="ж",G335,"*"))</f>
        <v>*</v>
      </c>
      <c r="F335" s="18">
        <v>0</v>
      </c>
      <c r="G335" s="18">
        <v>0</v>
      </c>
      <c r="H335" s="18" t="str">
        <f>IF('5 б'!C37="м",I335,IF('5 б'!C37="ж",J335,"*"))</f>
        <v>*</v>
      </c>
      <c r="I335" s="18">
        <v>0</v>
      </c>
      <c r="J335" s="18">
        <v>0</v>
      </c>
      <c r="K335" s="18" t="str">
        <f>IF('5 б'!C37="м",L335,IF('5 б'!C37="ж",M335,"*"))</f>
        <v>*</v>
      </c>
      <c r="L335" s="18">
        <v>0</v>
      </c>
      <c r="M335" s="18">
        <v>0</v>
      </c>
      <c r="N335" s="18" t="str">
        <f>IF('5 б'!C37="м",O335,IF('5 б'!C37="ж",P335,"*"))</f>
        <v>*</v>
      </c>
      <c r="O335" s="18">
        <v>0</v>
      </c>
      <c r="P335" s="18">
        <v>0</v>
      </c>
      <c r="Q335" s="18" t="str">
        <f>IF('5 б'!C37="м",R335,IF('5 б'!C37="ж",S335,"*"))</f>
        <v>*</v>
      </c>
      <c r="R335" s="18">
        <v>0</v>
      </c>
      <c r="S335" s="18">
        <v>0</v>
      </c>
      <c r="T335" s="18" t="str">
        <f>IF('5 б'!C37="м",U335,IF('5 б'!C37="ж",V335,"*"))</f>
        <v>*</v>
      </c>
      <c r="U335" s="18">
        <v>0</v>
      </c>
      <c r="V335" s="18">
        <v>0</v>
      </c>
      <c r="W335" s="18" t="str">
        <f>IF('5 б'!C37="м",X335,IF('5 б'!C37="ж",Y335,"*"))</f>
        <v>*</v>
      </c>
      <c r="X335" s="18">
        <v>0</v>
      </c>
      <c r="Y335" s="18">
        <v>0</v>
      </c>
      <c r="Z335" s="18" t="str">
        <f>IF('5 б'!C37="м",AA335,IF('5 б'!C37="ж",AB335,"*"))</f>
        <v>*</v>
      </c>
      <c r="AA335" s="18">
        <v>0</v>
      </c>
      <c r="AB335" s="18">
        <v>0</v>
      </c>
      <c r="AC335" s="18" t="str">
        <f>IF('5 б'!C37="м",AD335,IF('5 б'!C37="ж",AE335,"*"))</f>
        <v>*</v>
      </c>
      <c r="AD335" s="18">
        <f>IF(U37=0,0,IF(U37&gt;19.9,0,IF(U37&lt;11.4,70,LOOKUP(U37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5" s="18">
        <f>IF(U37=0,0,IF(U37&gt;22.6,0,IF(U37&lt;12.6,70,LOOKUP(U37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5" s="18" t="str">
        <f>IF('5 б'!C37="м",AG335,IF('5 б'!C37="ж",AH335,"*"))</f>
        <v>*</v>
      </c>
      <c r="AG335" s="18">
        <f>IF(U37=0,0,IF(U37&gt;19,0,IF(U37&lt;11.2,70,LOOKUP(U37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5" s="18">
        <f>IF(U37=0,0,IF(U37&gt;22,0,IF(U37&lt;12.2,70,LOOKUP(U37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5" s="18" t="str">
        <f>IF('5 б'!C37="м",AJ335,IF('5 б'!C37="ж",AK335,"*"))</f>
        <v>*</v>
      </c>
      <c r="AJ335" s="18">
        <f>IF(U37=0,0,IF(U37&gt;18,0,IF(U37&lt;11,70,LOOKUP(U37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5" s="18">
        <f>IF(U37=0,0,IF(U37&gt;22,0,IF(U37&lt;12.2,70,LOOKUP(U37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5" s="18" t="str">
        <f t="shared" si="89"/>
        <v>*</v>
      </c>
    </row>
    <row r="336" spans="3:38" ht="12.75" hidden="1" x14ac:dyDescent="0.2">
      <c r="C336" s="15"/>
      <c r="D336" s="16"/>
      <c r="E336" s="18" t="str">
        <f>IF('5 б'!C38="м",F336,IF('5 б'!C38="ж",G336,"*"))</f>
        <v>*</v>
      </c>
      <c r="F336" s="18">
        <v>0</v>
      </c>
      <c r="G336" s="18">
        <v>0</v>
      </c>
      <c r="H336" s="18" t="str">
        <f>IF('5 б'!C38="м",I336,IF('5 б'!C38="ж",J336,"*"))</f>
        <v>*</v>
      </c>
      <c r="I336" s="18">
        <v>0</v>
      </c>
      <c r="J336" s="18">
        <v>0</v>
      </c>
      <c r="K336" s="18" t="str">
        <f>IF('5 б'!C38="м",L336,IF('5 б'!C38="ж",M336,"*"))</f>
        <v>*</v>
      </c>
      <c r="L336" s="18">
        <v>0</v>
      </c>
      <c r="M336" s="18">
        <v>0</v>
      </c>
      <c r="N336" s="18" t="str">
        <f>IF('5 б'!C38="м",O336,IF('5 б'!C38="ж",P336,"*"))</f>
        <v>*</v>
      </c>
      <c r="O336" s="18">
        <v>0</v>
      </c>
      <c r="P336" s="18">
        <v>0</v>
      </c>
      <c r="Q336" s="18" t="str">
        <f>IF('5 б'!C38="м",R336,IF('5 б'!C38="ж",S336,"*"))</f>
        <v>*</v>
      </c>
      <c r="R336" s="18">
        <v>0</v>
      </c>
      <c r="S336" s="18">
        <v>0</v>
      </c>
      <c r="T336" s="18" t="str">
        <f>IF('5 б'!C38="м",U336,IF('5 б'!C38="ж",V336,"*"))</f>
        <v>*</v>
      </c>
      <c r="U336" s="18">
        <v>0</v>
      </c>
      <c r="V336" s="18">
        <v>0</v>
      </c>
      <c r="W336" s="18" t="str">
        <f>IF('5 б'!C38="м",X336,IF('5 б'!C38="ж",Y336,"*"))</f>
        <v>*</v>
      </c>
      <c r="X336" s="18">
        <v>0</v>
      </c>
      <c r="Y336" s="18">
        <v>0</v>
      </c>
      <c r="Z336" s="18" t="str">
        <f>IF('5 б'!C38="м",AA336,IF('5 б'!C38="ж",AB336,"*"))</f>
        <v>*</v>
      </c>
      <c r="AA336" s="18">
        <v>0</v>
      </c>
      <c r="AB336" s="18">
        <v>0</v>
      </c>
      <c r="AC336" s="18" t="str">
        <f>IF('5 б'!C38="м",AD336,IF('5 б'!C38="ж",AE336,"*"))</f>
        <v>*</v>
      </c>
      <c r="AD336" s="18">
        <f>IF(U38=0,0,IF(U38&gt;19.9,0,IF(U38&lt;11.4,70,LOOKUP(U38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6" s="18">
        <f>IF(U38=0,0,IF(U38&gt;22.6,0,IF(U38&lt;12.6,70,LOOKUP(U38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6" s="18" t="str">
        <f>IF('5 б'!C38="м",AG336,IF('5 б'!C38="ж",AH336,"*"))</f>
        <v>*</v>
      </c>
      <c r="AG336" s="18">
        <f>IF(U38=0,0,IF(U38&gt;19,0,IF(U38&lt;11.2,70,LOOKUP(U38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6" s="18">
        <f>IF(U38=0,0,IF(U38&gt;22,0,IF(U38&lt;12.2,70,LOOKUP(U38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6" s="18" t="str">
        <f>IF('5 б'!C38="м",AJ336,IF('5 б'!C38="ж",AK336,"*"))</f>
        <v>*</v>
      </c>
      <c r="AJ336" s="18">
        <f>IF(U38=0,0,IF(U38&gt;18,0,IF(U38&lt;11,70,LOOKUP(U38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6" s="18">
        <f>IF(U38=0,0,IF(U38&gt;22,0,IF(U38&lt;12.2,70,LOOKUP(U38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6" s="18" t="str">
        <f t="shared" si="89"/>
        <v>*</v>
      </c>
    </row>
    <row r="337" spans="3:38" ht="12.75" hidden="1" x14ac:dyDescent="0.2">
      <c r="C337" s="15"/>
      <c r="D337" s="16"/>
      <c r="E337" s="18" t="str">
        <f>IF('5 б'!C39="м",F337,IF('5 б'!C39="ж",G337,"*"))</f>
        <v>*</v>
      </c>
      <c r="F337" s="18">
        <v>0</v>
      </c>
      <c r="G337" s="18">
        <v>0</v>
      </c>
      <c r="H337" s="18" t="str">
        <f>IF('5 б'!C39="м",I337,IF('5 б'!C39="ж",J337,"*"))</f>
        <v>*</v>
      </c>
      <c r="I337" s="18">
        <v>0</v>
      </c>
      <c r="J337" s="18">
        <v>0</v>
      </c>
      <c r="K337" s="18" t="str">
        <f>IF('5 б'!C39="м",L337,IF('5 б'!C39="ж",M337,"*"))</f>
        <v>*</v>
      </c>
      <c r="L337" s="18">
        <v>0</v>
      </c>
      <c r="M337" s="18">
        <v>0</v>
      </c>
      <c r="N337" s="18" t="str">
        <f>IF('5 б'!C39="м",O337,IF('5 б'!C39="ж",P337,"*"))</f>
        <v>*</v>
      </c>
      <c r="O337" s="18">
        <v>0</v>
      </c>
      <c r="P337" s="18">
        <v>0</v>
      </c>
      <c r="Q337" s="18" t="str">
        <f>IF('5 б'!C39="м",R337,IF('5 б'!C39="ж",S337,"*"))</f>
        <v>*</v>
      </c>
      <c r="R337" s="18">
        <v>0</v>
      </c>
      <c r="S337" s="18">
        <v>0</v>
      </c>
      <c r="T337" s="18" t="str">
        <f>IF('5 б'!C39="м",U337,IF('5 б'!C39="ж",V337,"*"))</f>
        <v>*</v>
      </c>
      <c r="U337" s="18">
        <v>0</v>
      </c>
      <c r="V337" s="18">
        <v>0</v>
      </c>
      <c r="W337" s="18" t="str">
        <f>IF('5 б'!C39="м",X337,IF('5 б'!C39="ж",Y337,"*"))</f>
        <v>*</v>
      </c>
      <c r="X337" s="18">
        <v>0</v>
      </c>
      <c r="Y337" s="18">
        <v>0</v>
      </c>
      <c r="Z337" s="18" t="str">
        <f>IF('5 б'!C39="м",AA337,IF('5 б'!C39="ж",AB337,"*"))</f>
        <v>*</v>
      </c>
      <c r="AA337" s="18">
        <v>0</v>
      </c>
      <c r="AB337" s="18">
        <v>0</v>
      </c>
      <c r="AC337" s="18" t="str">
        <f>IF('5 б'!C39="м",AD337,IF('5 б'!C39="ж",AE337,"*"))</f>
        <v>*</v>
      </c>
      <c r="AD337" s="18">
        <f>IF(U39=0,0,IF(U39&gt;19.9,0,IF(U39&lt;11.4,70,LOOKUP(U39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7" s="18">
        <f>IF(U39=0,0,IF(U39&gt;22.6,0,IF(U39&lt;12.6,70,LOOKUP(U39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7" s="18" t="str">
        <f>IF('5 б'!C39="м",AG337,IF('5 б'!C39="ж",AH337,"*"))</f>
        <v>*</v>
      </c>
      <c r="AG337" s="18">
        <f>IF(U39=0,0,IF(U39&gt;19,0,IF(U39&lt;11.2,70,LOOKUP(U39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7" s="18">
        <f>IF(U39=0,0,IF(U39&gt;22,0,IF(U39&lt;12.2,70,LOOKUP(U39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7" s="18" t="str">
        <f>IF('5 б'!C39="м",AJ337,IF('5 б'!C39="ж",AK337,"*"))</f>
        <v>*</v>
      </c>
      <c r="AJ337" s="18">
        <f>IF(U39=0,0,IF(U39&gt;18,0,IF(U39&lt;11,70,LOOKUP(U39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7" s="18">
        <f>IF(U39=0,0,IF(U39&gt;22,0,IF(U39&lt;12.2,70,LOOKUP(U39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7" s="18" t="str">
        <f t="shared" si="89"/>
        <v>*</v>
      </c>
    </row>
    <row r="338" spans="3:38" ht="12.75" hidden="1" x14ac:dyDescent="0.2">
      <c r="C338" s="15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F338" s="20"/>
      <c r="AG338" s="21"/>
      <c r="AH338" s="22"/>
    </row>
    <row r="339" spans="3:38" ht="6.4" customHeight="1" x14ac:dyDescent="0.2">
      <c r="AF339" s="17"/>
    </row>
    <row r="340" spans="3:38" ht="6.4" customHeight="1" x14ac:dyDescent="0.2">
      <c r="AF340" s="17"/>
    </row>
    <row r="341" spans="3:38" ht="6.4" customHeight="1" x14ac:dyDescent="0.2">
      <c r="AF341" s="17"/>
    </row>
    <row r="342" spans="3:38" ht="6.4" customHeight="1" x14ac:dyDescent="0.2">
      <c r="AF342" s="17"/>
    </row>
    <row r="343" spans="3:38" ht="6.4" customHeight="1" x14ac:dyDescent="0.2">
      <c r="AF343" s="17"/>
    </row>
    <row r="344" spans="3:38" ht="6.4" customHeight="1" x14ac:dyDescent="0.2">
      <c r="AF344" s="17"/>
    </row>
    <row r="345" spans="3:38" ht="6.4" customHeight="1" x14ac:dyDescent="0.2">
      <c r="AF345" s="17"/>
    </row>
    <row r="346" spans="3:38" ht="6.4" customHeight="1" x14ac:dyDescent="0.2">
      <c r="AF346" s="17"/>
    </row>
    <row r="347" spans="3:38" ht="6.4" customHeight="1" x14ac:dyDescent="0.2">
      <c r="AF347" s="17"/>
    </row>
    <row r="348" spans="3:38" ht="6.4" customHeight="1" x14ac:dyDescent="0.2">
      <c r="AF348" s="17"/>
    </row>
  </sheetData>
  <sheetProtection password="E675" sheet="1" objects="1" scenarios="1" selectLockedCells="1"/>
  <mergeCells count="31">
    <mergeCell ref="W7:W9"/>
    <mergeCell ref="G40:H40"/>
    <mergeCell ref="S7:T8"/>
    <mergeCell ref="U7:V8"/>
    <mergeCell ref="I7:J8"/>
    <mergeCell ref="K7:L8"/>
    <mergeCell ref="M7:N8"/>
    <mergeCell ref="O7:P8"/>
    <mergeCell ref="Q7:R8"/>
    <mergeCell ref="G7:H8"/>
    <mergeCell ref="K40:T40"/>
    <mergeCell ref="E5:H5"/>
    <mergeCell ref="K5:R5"/>
    <mergeCell ref="A4:C5"/>
    <mergeCell ref="E4:H4"/>
    <mergeCell ref="A7:A9"/>
    <mergeCell ref="B7:B9"/>
    <mergeCell ref="C7:C9"/>
    <mergeCell ref="D7:D9"/>
    <mergeCell ref="E7:F8"/>
    <mergeCell ref="A2:C2"/>
    <mergeCell ref="A3:C3"/>
    <mergeCell ref="A1:W1"/>
    <mergeCell ref="K4:N4"/>
    <mergeCell ref="O4:R4"/>
    <mergeCell ref="E3:H3"/>
    <mergeCell ref="K3:N3"/>
    <mergeCell ref="O3:R3"/>
    <mergeCell ref="E2:H2"/>
    <mergeCell ref="K2:N2"/>
    <mergeCell ref="O2:R2"/>
  </mergeCells>
  <pageMargins left="0.32913385826771657" right="0.2015748031496063" top="0.65000000000000013" bottom="0.77362204724409456" header="0.25629921259842525" footer="0.37992125984251973"/>
  <pageSetup paperSize="9" scale="51" fitToHeight="0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 б</vt:lpstr>
      <vt:lpstr>'5 б'!__xlnm._FilterDatabase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Анатольевич</dc:creator>
  <cp:lastModifiedBy>*</cp:lastModifiedBy>
  <cp:lastPrinted>2022-08-19T09:12:20Z</cp:lastPrinted>
  <dcterms:created xsi:type="dcterms:W3CDTF">2022-06-17T07:37:00Z</dcterms:created>
  <dcterms:modified xsi:type="dcterms:W3CDTF">2024-11-29T08:21:54Z</dcterms:modified>
</cp:coreProperties>
</file>